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znaurovEP\AppData\Local\Microsoft\Windows\INetCache\Content.Outlook\T0O1IKL6\"/>
    </mc:Choice>
  </mc:AlternateContent>
  <xr:revisionPtr revIDLastSave="0" documentId="13_ncr:1_{B3104E86-60C4-4B1B-B496-71863A4CA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'2026'!#REF!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3" l="1"/>
  <c r="W6" i="3"/>
  <c r="V6" i="3"/>
  <c r="X5" i="3"/>
  <c r="W5" i="3"/>
  <c r="V5" i="3"/>
  <c r="U5" i="3"/>
  <c r="Y5" i="3" s="1"/>
  <c r="L78" i="3" l="1"/>
  <c r="K78" i="3"/>
  <c r="F78" i="3"/>
  <c r="E78" i="3"/>
  <c r="BQ10" i="3" l="1"/>
  <c r="BZ11" i="3"/>
  <c r="BY11" i="3"/>
  <c r="BX11" i="3"/>
  <c r="BZ10" i="3"/>
  <c r="BY10" i="3"/>
  <c r="BX10" i="3"/>
  <c r="BT11" i="3"/>
  <c r="BS11" i="3"/>
  <c r="BR11" i="3"/>
  <c r="BQ11" i="3"/>
  <c r="BT10" i="3"/>
  <c r="BS10" i="3"/>
  <c r="BR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U6" i="3" s="1"/>
  <c r="Y6" i="3" s="1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5" i="3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5" i="3"/>
  <c r="BZ69" i="3"/>
  <c r="AG5" i="3"/>
  <c r="BZ102" i="3"/>
  <c r="BY102" i="3"/>
  <c r="BX102" i="3"/>
  <c r="BW102" i="3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BZ30" i="3"/>
  <c r="BY30" i="3"/>
  <c r="BX30" i="3"/>
  <c r="BW30" i="3"/>
  <c r="CA30" i="3" s="1"/>
  <c r="BZ29" i="3"/>
  <c r="BY29" i="3"/>
  <c r="BX29" i="3"/>
  <c r="BW29" i="3"/>
  <c r="BZ34" i="3"/>
  <c r="BY34" i="3"/>
  <c r="BX34" i="3"/>
  <c r="BW34" i="3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BW45" i="3"/>
  <c r="BZ50" i="3"/>
  <c r="BY50" i="3"/>
  <c r="BX50" i="3"/>
  <c r="BW50" i="3"/>
  <c r="BZ49" i="3"/>
  <c r="BY49" i="3"/>
  <c r="BX49" i="3"/>
  <c r="BW49" i="3"/>
  <c r="BZ54" i="3"/>
  <c r="BY54" i="3"/>
  <c r="BX54" i="3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BW66" i="3"/>
  <c r="BZ65" i="3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BW74" i="3"/>
  <c r="BZ73" i="3"/>
  <c r="BY73" i="3"/>
  <c r="BX73" i="3"/>
  <c r="BW73" i="3"/>
  <c r="BZ98" i="3"/>
  <c r="BY98" i="3"/>
  <c r="BX98" i="3"/>
  <c r="BW98" i="3"/>
  <c r="BZ94" i="3"/>
  <c r="BY94" i="3"/>
  <c r="BX94" i="3"/>
  <c r="BW94" i="3"/>
  <c r="BZ90" i="3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5" i="3"/>
  <c r="O5" i="3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BZ89" i="3"/>
  <c r="BZ85" i="3"/>
  <c r="BY85" i="3"/>
  <c r="BZ81" i="3"/>
  <c r="BY81" i="3"/>
  <c r="BZ78" i="3"/>
  <c r="BY78" i="3"/>
  <c r="BY77" i="3"/>
  <c r="BW16" i="3"/>
  <c r="CA16" i="3" s="1"/>
  <c r="BW15" i="3"/>
  <c r="CA15" i="3" s="1"/>
  <c r="BW14" i="3"/>
  <c r="BW13" i="3"/>
  <c r="BZ7" i="3"/>
  <c r="BY7" i="3"/>
  <c r="BX7" i="3"/>
  <c r="BW7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BU5" i="3"/>
  <c r="BU6" i="3"/>
  <c r="S6" i="3"/>
  <c r="M5" i="3"/>
  <c r="M6" i="3"/>
  <c r="CA66" i="3" l="1"/>
  <c r="S5" i="3"/>
  <c r="CA54" i="3"/>
  <c r="CA46" i="3"/>
  <c r="CA70" i="3"/>
  <c r="CA61" i="3"/>
  <c r="CA49" i="3"/>
  <c r="CA33" i="3"/>
  <c r="CA98" i="3"/>
  <c r="CA102" i="3"/>
  <c r="CA94" i="3"/>
  <c r="CA74" i="3"/>
  <c r="CA90" i="3"/>
  <c r="CA45" i="3"/>
  <c r="CA82" i="3"/>
  <c r="CA93" i="3"/>
  <c r="CA58" i="3"/>
  <c r="CA50" i="3"/>
  <c r="CA34" i="3"/>
  <c r="CA73" i="3"/>
  <c r="G6" i="3"/>
  <c r="CA65" i="3"/>
  <c r="CA86" i="3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<sst xmlns="http://schemas.openxmlformats.org/spreadsheetml/2006/main" count="186" uniqueCount="72">
  <si>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</si>
  <si>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</si>
  <si>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</si>
  <si>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</si>
  <si>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</si>
  <si>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</si>
  <si>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</si>
  <si>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</si>
  <si>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</si>
  <si>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</si>
  <si>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</si>
  <si>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</si>
  <si>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</si>
  <si>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</si>
  <si>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</si>
  <si>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</si>
  <si>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</si>
  <si>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</si>
  <si>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</si>
  <si>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</si>
  <si>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</si>
  <si>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</si>
  <si>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</si>
  <si>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</si>
  <si>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</si>
  <si>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</si>
  <si>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</si>
  <si>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</si>
  <si>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</si>
  <si>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</si>
  <si>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</si>
  <si>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</si>
  <si>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</si>
  <si>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</si>
  <si>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</si>
  <si>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</si>
  <si>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</si>
  <si>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</si>
  <si>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</si>
  <si>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</si>
  <si>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</si>
  <si>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</si>
  <si>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</si>
  <si>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</si>
  <si>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</si>
  <si>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</si>
  <si>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</si>
  <si>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</si>
  <si>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</si>
  <si>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</si>
  <si>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</si>
  <si>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</si>
  <si>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</si>
  <si>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</si>
  <si>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</si>
  <si>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</si>
  <si>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</si>
  <si>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</si>
  <si>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</si>
  <si>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ПАО "Россети Урал"-"Свердловэнерго"</t>
  </si>
  <si>
    <t>ПАО "Россети Урал"-"Челябэнерго"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</si>
  <si>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</si>
  <si>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</si>
  <si>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</si>
  <si>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</si>
  <si>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</si>
  <si>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</si>
  <si>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</si>
  <si>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</si>
  <si>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</si>
  <si>
    <t>Филиал ПАО «Россети Юг» – «Кубаньэнерго»</t>
  </si>
  <si>
    <t>ПАО "Россети Юг"-Ростовэнерго"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</si>
</sst>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4" fillId="0" borderId="0"/>
    <xf numFmtId="0" fontId="16" fillId="0" borderId="0"/>
    <xf numFmtId="0" fontId="1" fillId="0" borderId="0"/>
    <xf numFmtId="0" fontId="21" fillId="4" borderId="0"/>
    <xf numFmtId="0" fontId="22" fillId="0" borderId="0"/>
    <xf numFmtId="0" fontId="18" fillId="0" borderId="6"/>
    <xf numFmtId="0" fontId="20" fillId="3" borderId="0"/>
    <xf numFmtId="43" fontId="1" fillId="0" borderId="0"/>
    <xf numFmtId="0" fontId="19" fillId="2" borderId="0"/>
  </cellStyleXfs>
  <cellXfs count="48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0" xfId="0" applyNumberFormat="1" applyFont="1"/>
    <xf numFmtId="165" fontId="6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/>
    <xf numFmtId="165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5" fontId="3" fillId="0" borderId="0" xfId="0" applyNumberFormat="1" applyFont="1"/>
    <xf numFmtId="165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3" fillId="0" borderId="0" xfId="0" applyNumberFormat="1" applyFont="1"/>
    <xf numFmtId="165" fontId="4" fillId="0" borderId="0" xfId="0" applyNumberFormat="1" applyFont="1" applyAlignment="1">
      <alignment vertical="center"/>
    </xf>
    <xf numFmtId="3" fontId="15" fillId="0" borderId="0" xfId="0" applyNumberFormat="1" applyFont="1"/>
    <xf numFmtId="164" fontId="3" fillId="0" borderId="0" xfId="1" applyNumberFormat="1" applyFont="1" applyFill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1">
    <cellStyle name="Акцент5 2" xfId="5" xr:uid="{BDD0F076-E41C-47C1-8230-595FA71BFDA3}"/>
    <cellStyle name="Гиперссылка 2" xfId="6" xr:uid="{1DA1A84A-B563-422F-9B05-8BE6CD38783A}"/>
    <cellStyle name="Заголовок 3 2" xfId="7" xr:uid="{4D8BD6EF-D8CD-4430-82B4-C3393B97929C}"/>
    <cellStyle name="Обычный" xfId="0" builtinId="0"/>
    <cellStyle name="Обычный 2" xfId="2" xr:uid="{00000000-0005-0000-0000-000001000000}"/>
    <cellStyle name="Обычный 2 2" xfId="4" xr:uid="{E874CC26-F0F6-4367-AC7B-9966EBC707EF}"/>
    <cellStyle name="Обычный 3" xfId="3" xr:uid="{00000000-0005-0000-0000-000002000000}"/>
    <cellStyle name="Плохой 2" xfId="8" xr:uid="{86C20B1D-766B-4265-BEB8-5298C5E70C28}"/>
    <cellStyle name="Финансовый" xfId="1" builtinId="3"/>
    <cellStyle name="Финансовый 2" xfId="9" xr:uid="{681E7AA8-8606-472C-923F-0A4D9566166F}"/>
    <cellStyle name="Хороший 2" xfId="10" xr:uid="{C1BDA911-1D55-4BFC-984C-E97E53BDB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T8" activePane="bottomRight" state="frozen"/>
      <selection pane="topRight" activeCell="C1" sqref="C1"/>
      <selection pane="bottomLeft" activeCell="A8" sqref="A8"/>
      <selection pane="bottomRight" activeCell="W86" sqref="W86"/>
    </sheetView>
  </sheetViews>
  <sheetFormatPr defaultColWidth="9.140625" defaultRowHeight="15" x14ac:dyDescent="0.25"/>
  <cols>
    <col min="1" max="1" width="22.5703125" style="1" customWidth="1"/>
    <col min="2" max="2" width="15.42578125" style="1" customWidth="1"/>
    <col min="3" max="7" width="13" style="1" customWidth="1"/>
    <col min="8" max="8" width="5.5703125" style="1" customWidth="1"/>
    <col min="9" max="13" width="13" style="1" customWidth="1"/>
    <col min="14" max="14" width="5.7109375" style="1" customWidth="1"/>
    <col min="15" max="19" width="13" style="1" customWidth="1"/>
    <col min="20" max="20" width="5.42578125" style="1" customWidth="1"/>
    <col min="21" max="25" width="13" style="1" customWidth="1"/>
    <col min="26" max="26" width="4.85546875" style="1" customWidth="1"/>
    <col min="27" max="31" width="13" style="1" customWidth="1"/>
    <col min="32" max="32" width="4.7109375" style="1" customWidth="1"/>
    <col min="33" max="37" width="13" style="1" customWidth="1"/>
    <col min="38" max="38" width="6.5703125" style="1" customWidth="1"/>
    <col min="39" max="43" width="13" style="1" customWidth="1"/>
    <col min="44" max="44" width="5.5703125" style="1" customWidth="1"/>
    <col min="45" max="49" width="13" style="1" customWidth="1"/>
    <col min="50" max="50" width="5.7109375" style="1" customWidth="1"/>
    <col min="51" max="55" width="13" style="1" customWidth="1"/>
    <col min="56" max="56" width="5.42578125" style="1" customWidth="1"/>
    <col min="57" max="61" width="13" style="1" customWidth="1"/>
    <col min="62" max="62" width="4.85546875" style="1" customWidth="1"/>
    <col min="63" max="67" width="13" style="1" customWidth="1"/>
    <col min="68" max="68" width="4.7109375" style="1" customWidth="1"/>
    <col min="69" max="73" width="13" style="1" customWidth="1"/>
    <col min="74" max="74" width="4.7109375" style="1" customWidth="1"/>
    <col min="75" max="78" width="14.28515625" style="1" customWidth="1"/>
    <col min="79" max="79" width="16.85546875" style="1" customWidth="1"/>
    <col min="80" max="16384" width="9.140625" style="1"/>
  </cols>
  <sheetData>
    <row r="1" spans="1:81" x14ac:dyDescent="0.25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25">
      <c r="A2" s="4"/>
      <c r="B2" s="4"/>
      <c r="C2" s="45" t="s">
        <v>0</v>
      </c>
      <c r="D2" s="45"/>
      <c r="E2" s="45"/>
      <c r="F2" s="45"/>
      <c r="G2" s="45"/>
      <c r="I2" s="45" t="s">
        <v>1</v>
      </c>
      <c r="J2" s="45"/>
      <c r="K2" s="45"/>
      <c r="L2" s="45"/>
      <c r="M2" s="45"/>
      <c r="O2" s="45" t="s">
        <v>2</v>
      </c>
      <c r="P2" s="45"/>
      <c r="Q2" s="45"/>
      <c r="R2" s="45"/>
      <c r="S2" s="45"/>
      <c r="U2" s="45" t="s">
        <v>3</v>
      </c>
      <c r="V2" s="45"/>
      <c r="W2" s="45"/>
      <c r="X2" s="45"/>
      <c r="Y2" s="45"/>
      <c r="AA2" s="45" t="s">
        <v>4</v>
      </c>
      <c r="AB2" s="45"/>
      <c r="AC2" s="45"/>
      <c r="AD2" s="45"/>
      <c r="AE2" s="45"/>
      <c r="AG2" s="45" t="s">
        <v>5</v>
      </c>
      <c r="AH2" s="45"/>
      <c r="AI2" s="45"/>
      <c r="AJ2" s="45"/>
      <c r="AK2" s="45"/>
      <c r="AM2" s="45" t="s">
        <v>6</v>
      </c>
      <c r="AN2" s="45"/>
      <c r="AO2" s="45"/>
      <c r="AP2" s="45"/>
      <c r="AQ2" s="45"/>
      <c r="AS2" s="45" t="s">
        <v>7</v>
      </c>
      <c r="AT2" s="45"/>
      <c r="AU2" s="45"/>
      <c r="AV2" s="45"/>
      <c r="AW2" s="45"/>
      <c r="AY2" s="45" t="s">
        <v>8</v>
      </c>
      <c r="AZ2" s="45"/>
      <c r="BA2" s="45"/>
      <c r="BB2" s="45"/>
      <c r="BC2" s="45"/>
      <c r="BE2" s="45" t="s">
        <v>9</v>
      </c>
      <c r="BF2" s="45"/>
      <c r="BG2" s="45"/>
      <c r="BH2" s="45"/>
      <c r="BI2" s="45"/>
      <c r="BK2" s="45" t="s">
        <v>10</v>
      </c>
      <c r="BL2" s="45"/>
      <c r="BM2" s="45"/>
      <c r="BN2" s="45"/>
      <c r="BO2" s="45"/>
      <c r="BQ2" s="45" t="s">
        <v>11</v>
      </c>
      <c r="BR2" s="45"/>
      <c r="BS2" s="45"/>
      <c r="BT2" s="45"/>
      <c r="BU2" s="45"/>
      <c r="BW2" s="45">
        <v>2025</v>
      </c>
      <c r="BX2" s="45"/>
      <c r="BY2" s="45"/>
      <c r="BZ2" s="45"/>
      <c r="CA2" s="45"/>
    </row>
    <row r="3" spans="1:81" ht="47.25" customHeight="1" x14ac:dyDescent="0.25">
      <c r="A3" s="46" t="s">
        <v>12</v>
      </c>
      <c r="B3" s="26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41" t="s">
        <v>18</v>
      </c>
      <c r="I3" s="32" t="s">
        <v>14</v>
      </c>
      <c r="J3" s="32" t="s">
        <v>15</v>
      </c>
      <c r="K3" s="32" t="s">
        <v>16</v>
      </c>
      <c r="L3" s="32" t="s">
        <v>17</v>
      </c>
      <c r="M3" s="41" t="s">
        <v>18</v>
      </c>
      <c r="O3" s="32" t="s">
        <v>14</v>
      </c>
      <c r="P3" s="32" t="s">
        <v>15</v>
      </c>
      <c r="Q3" s="32" t="s">
        <v>16</v>
      </c>
      <c r="R3" s="32" t="s">
        <v>17</v>
      </c>
      <c r="S3" s="41" t="s">
        <v>18</v>
      </c>
      <c r="U3" s="32" t="s">
        <v>14</v>
      </c>
      <c r="V3" s="32" t="s">
        <v>15</v>
      </c>
      <c r="W3" s="32" t="s">
        <v>16</v>
      </c>
      <c r="X3" s="32" t="s">
        <v>17</v>
      </c>
      <c r="Y3" s="41" t="s">
        <v>18</v>
      </c>
      <c r="AA3" s="32" t="s">
        <v>14</v>
      </c>
      <c r="AB3" s="32" t="s">
        <v>15</v>
      </c>
      <c r="AC3" s="32" t="s">
        <v>16</v>
      </c>
      <c r="AD3" s="32" t="s">
        <v>17</v>
      </c>
      <c r="AE3" s="41" t="s">
        <v>18</v>
      </c>
      <c r="AG3" s="32" t="s">
        <v>14</v>
      </c>
      <c r="AH3" s="32" t="s">
        <v>15</v>
      </c>
      <c r="AI3" s="32" t="s">
        <v>16</v>
      </c>
      <c r="AJ3" s="32" t="s">
        <v>17</v>
      </c>
      <c r="AK3" s="41" t="s">
        <v>18</v>
      </c>
      <c r="AM3" s="32" t="s">
        <v>14</v>
      </c>
      <c r="AN3" s="32" t="s">
        <v>15</v>
      </c>
      <c r="AO3" s="32" t="s">
        <v>16</v>
      </c>
      <c r="AP3" s="32" t="s">
        <v>17</v>
      </c>
      <c r="AQ3" s="41" t="s">
        <v>18</v>
      </c>
      <c r="AS3" s="32" t="s">
        <v>14</v>
      </c>
      <c r="AT3" s="32" t="s">
        <v>15</v>
      </c>
      <c r="AU3" s="32" t="s">
        <v>16</v>
      </c>
      <c r="AV3" s="32" t="s">
        <v>17</v>
      </c>
      <c r="AW3" s="41" t="s">
        <v>18</v>
      </c>
      <c r="AY3" s="32" t="s">
        <v>14</v>
      </c>
      <c r="AZ3" s="32" t="s">
        <v>15</v>
      </c>
      <c r="BA3" s="32" t="s">
        <v>16</v>
      </c>
      <c r="BB3" s="32" t="s">
        <v>17</v>
      </c>
      <c r="BC3" s="41" t="s">
        <v>18</v>
      </c>
      <c r="BE3" s="32" t="s">
        <v>14</v>
      </c>
      <c r="BF3" s="32" t="s">
        <v>15</v>
      </c>
      <c r="BG3" s="32" t="s">
        <v>16</v>
      </c>
      <c r="BH3" s="32" t="s">
        <v>17</v>
      </c>
      <c r="BI3" s="41" t="s">
        <v>18</v>
      </c>
      <c r="BK3" s="32" t="s">
        <v>14</v>
      </c>
      <c r="BL3" s="32" t="s">
        <v>15</v>
      </c>
      <c r="BM3" s="32" t="s">
        <v>16</v>
      </c>
      <c r="BN3" s="32" t="s">
        <v>17</v>
      </c>
      <c r="BO3" s="41" t="s">
        <v>18</v>
      </c>
      <c r="BQ3" s="32" t="s">
        <v>14</v>
      </c>
      <c r="BR3" s="32" t="s">
        <v>15</v>
      </c>
      <c r="BS3" s="32" t="s">
        <v>16</v>
      </c>
      <c r="BT3" s="32" t="s">
        <v>17</v>
      </c>
      <c r="BU3" s="41" t="s">
        <v>18</v>
      </c>
      <c r="BW3" s="32" t="s">
        <v>14</v>
      </c>
      <c r="BX3" s="32" t="s">
        <v>15</v>
      </c>
      <c r="BY3" s="32" t="s">
        <v>16</v>
      </c>
      <c r="BZ3" s="32" t="s">
        <v>17</v>
      </c>
      <c r="CA3" s="41" t="s">
        <v>18</v>
      </c>
    </row>
    <row r="4" spans="1:81" x14ac:dyDescent="0.25">
      <c r="A4" s="47"/>
      <c r="B4" s="25" t="s">
        <v>19</v>
      </c>
      <c r="C4" s="32"/>
      <c r="D4" s="32"/>
      <c r="E4" s="32"/>
      <c r="F4" s="32"/>
      <c r="G4" s="41"/>
      <c r="I4" s="32"/>
      <c r="J4" s="32"/>
      <c r="K4" s="32"/>
      <c r="L4" s="32"/>
      <c r="M4" s="41"/>
      <c r="O4" s="32"/>
      <c r="P4" s="32"/>
      <c r="Q4" s="32"/>
      <c r="R4" s="32"/>
      <c r="S4" s="41"/>
      <c r="U4" s="32"/>
      <c r="V4" s="32"/>
      <c r="W4" s="32"/>
      <c r="X4" s="32"/>
      <c r="Y4" s="41"/>
      <c r="AA4" s="32"/>
      <c r="AB4" s="32"/>
      <c r="AC4" s="32"/>
      <c r="AD4" s="32"/>
      <c r="AE4" s="41"/>
      <c r="AG4" s="32"/>
      <c r="AH4" s="32"/>
      <c r="AI4" s="32"/>
      <c r="AJ4" s="32"/>
      <c r="AK4" s="41"/>
      <c r="AM4" s="32"/>
      <c r="AN4" s="32"/>
      <c r="AO4" s="32"/>
      <c r="AP4" s="32"/>
      <c r="AQ4" s="41"/>
      <c r="AS4" s="32"/>
      <c r="AT4" s="32"/>
      <c r="AU4" s="32"/>
      <c r="AV4" s="32"/>
      <c r="AW4" s="41"/>
      <c r="AY4" s="32"/>
      <c r="AZ4" s="32"/>
      <c r="BA4" s="32"/>
      <c r="BB4" s="32"/>
      <c r="BC4" s="41"/>
      <c r="BE4" s="32"/>
      <c r="BF4" s="32"/>
      <c r="BG4" s="32"/>
      <c r="BH4" s="32"/>
      <c r="BI4" s="41"/>
      <c r="BK4" s="32"/>
      <c r="BL4" s="32"/>
      <c r="BM4" s="32"/>
      <c r="BN4" s="32"/>
      <c r="BO4" s="41"/>
      <c r="BQ4" s="32"/>
      <c r="BR4" s="32"/>
      <c r="BS4" s="32"/>
      <c r="BT4" s="32"/>
      <c r="BU4" s="41"/>
      <c r="BW4" s="32"/>
      <c r="BX4" s="32"/>
      <c r="BY4" s="32"/>
      <c r="BZ4" s="32"/>
      <c r="CA4" s="41"/>
    </row>
    <row r="5" spans="1:81" x14ac:dyDescent="0.25">
      <c r="A5" s="42" t="s">
        <v>20</v>
      </c>
      <c r="B5" s="5" t="s">
        <v>21</v>
      </c>
      <c r="C5" s="6">
        <f>C21+C25+C10+C29+C33+C37+C41+C45+C49+C53+C57+C61+C65+C69+C73+C77+C81+C85+C89+C93+C97+C101+C105+C109</f>
        <v>144086930</v>
      </c>
      <c r="D5" s="6">
        <f t="shared" ref="D5:F5" si="0">D21+D25+D10+D29+D33+D37+D41+D45+D49+D53+D57+D61+D65+D69+D73+D77+D81+D85+D89+D93+D97+D101+D105+D109</f>
        <v>10320854</v>
      </c>
      <c r="E5" s="6">
        <f t="shared" si="0"/>
        <v>77343106</v>
      </c>
      <c r="F5" s="6">
        <f t="shared" si="0"/>
        <v>21617811</v>
      </c>
      <c r="G5" s="6">
        <f>SUM(C5:F5)</f>
        <v>253368701</v>
      </c>
      <c r="H5" s="7"/>
      <c r="I5" s="6">
        <f t="shared" ref="I5:L5" si="1">I21+I25+I10+I29+I33+I37+I41+I45+I49+I53+I57+I61+I65+I69+I73+I77+I81+I85+I89+I93+I97+I101+I105+I109</f>
        <v>144929078</v>
      </c>
      <c r="J5" s="6">
        <f t="shared" si="1"/>
        <v>9954551</v>
      </c>
      <c r="K5" s="6">
        <f t="shared" si="1"/>
        <v>68296785</v>
      </c>
      <c r="L5" s="6">
        <f t="shared" si="1"/>
        <v>19494277</v>
      </c>
      <c r="M5" s="6">
        <f>SUM(I5:L5)</f>
        <v>242674691</v>
      </c>
      <c r="O5" s="6">
        <f t="shared" ref="O5:R5" si="2">O21+O25+O10+O29+O33+O37+O41+O45+O49+O53+O57+O61+O65+O69+O73+O77+O81+O85+O89+O93+O97+O101+O105+O109</f>
        <v>141940460</v>
      </c>
      <c r="P5" s="6">
        <f t="shared" si="2"/>
        <v>10468853</v>
      </c>
      <c r="Q5" s="6">
        <f t="shared" si="2"/>
        <v>71390772</v>
      </c>
      <c r="R5" s="6">
        <f t="shared" si="2"/>
        <v>18579831</v>
      </c>
      <c r="S5" s="6">
        <f>SUM(O5:R5)</f>
        <v>242379916</v>
      </c>
      <c r="T5" s="7"/>
      <c r="U5" s="6">
        <f t="shared" ref="U5:X5" si="3">U21+U25+U10+U29+U33+U37+U41+U45+U49+U53+U57+U61+U65+U69+U73+U77+U81+U85+U89+U93+U97+U101+U105+U109</f>
        <v>123654295.10000001</v>
      </c>
      <c r="V5" s="6">
        <f t="shared" si="3"/>
        <v>9203534.2960000001</v>
      </c>
      <c r="W5" s="6">
        <f t="shared" si="3"/>
        <v>65740873.344999999</v>
      </c>
      <c r="X5" s="6">
        <f t="shared" si="3"/>
        <v>16887951.059999999</v>
      </c>
      <c r="Y5" s="6">
        <f>SUM(U5:X5)</f>
        <v>215486653.801</v>
      </c>
      <c r="Z5" s="7"/>
      <c r="AA5" s="6">
        <f t="shared" ref="AA5:AD5" si="4">AA21+AA25+AA10+AA29+AA33+AA37+AA41+AA45+AA49+AA53+AA57+AA61+AA65+AA69+AA73+AA77+AA81+AA85+AA89+AA93+AA97+AA101+AA105+AA109</f>
        <v>0</v>
      </c>
      <c r="AB5" s="6">
        <f t="shared" si="4"/>
        <v>0</v>
      </c>
      <c r="AC5" s="6">
        <f t="shared" si="4"/>
        <v>0</v>
      </c>
      <c r="AD5" s="6">
        <f t="shared" si="4"/>
        <v>0</v>
      </c>
      <c r="AE5" s="6">
        <f>SUM(AA5:AD5)</f>
        <v>0</v>
      </c>
      <c r="AG5" s="6">
        <f t="shared" ref="AG5:AJ5" si="5">AG21+AG25+AG10+AG29+AG33+AG37+AG41+AG45+AG49+AG53+AG57+AG61+AG65+AG69+AG73+AG77+AG81+AG85+AG89+AG93+AG97+AG101+AG105+AG109</f>
        <v>0</v>
      </c>
      <c r="AH5" s="6">
        <f t="shared" si="5"/>
        <v>0</v>
      </c>
      <c r="AI5" s="6">
        <f t="shared" si="5"/>
        <v>0</v>
      </c>
      <c r="AJ5" s="6">
        <f t="shared" si="5"/>
        <v>0</v>
      </c>
      <c r="AK5" s="6">
        <f>SUM(AG5:AJ5)</f>
        <v>0</v>
      </c>
      <c r="AL5" s="7"/>
      <c r="AM5" s="6">
        <f t="shared" ref="AM5:AP5" si="6">AM21+AM25+AM10+AM29+AM33+AM37+AM41+AM45+AM49+AM53+AM57+AM61+AM65+AM69+AM73+AM77+AM81+AM85+AM89+AM93+AM97+AM101+AM105+AM109</f>
        <v>0</v>
      </c>
      <c r="AN5" s="6">
        <f t="shared" si="6"/>
        <v>0</v>
      </c>
      <c r="AO5" s="6">
        <f t="shared" si="6"/>
        <v>0</v>
      </c>
      <c r="AP5" s="6">
        <f t="shared" si="6"/>
        <v>0</v>
      </c>
      <c r="AQ5" s="6">
        <f>SUM(AM5:AP5)</f>
        <v>0</v>
      </c>
      <c r="AR5" s="7"/>
      <c r="AS5" s="6">
        <f t="shared" ref="AS5:AV5" si="7">AS21+AS25+AS10+AS29+AS33+AS37+AS41+AS45+AS49+AS53+AS57+AS61+AS65+AS69+AS73+AS77+AS81+AS85+AS89+AS93+AS97+AS101+AS105+AS109</f>
        <v>0</v>
      </c>
      <c r="AT5" s="6">
        <f t="shared" si="7"/>
        <v>0</v>
      </c>
      <c r="AU5" s="6">
        <f t="shared" si="7"/>
        <v>0</v>
      </c>
      <c r="AV5" s="6">
        <f t="shared" si="7"/>
        <v>0</v>
      </c>
      <c r="AW5" s="6">
        <f>SUM(AS5:AV5)</f>
        <v>0</v>
      </c>
      <c r="AY5" s="6">
        <f t="shared" ref="AY5:BB5" si="8">AY21+AY25+AY10+AY29+AY33+AY37+AY41+AY45+AY49+AY53+AY57+AY61+AY65+AY69+AY73+AY77+AY81+AY85+AY89+AY93+AY97+AY101+AY105+AY109</f>
        <v>0</v>
      </c>
      <c r="AZ5" s="6">
        <f t="shared" si="8"/>
        <v>0</v>
      </c>
      <c r="BA5" s="6">
        <f t="shared" si="8"/>
        <v>0</v>
      </c>
      <c r="BB5" s="6">
        <f t="shared" si="8"/>
        <v>0</v>
      </c>
      <c r="BC5" s="6">
        <f>SUM(AY5:BB5)</f>
        <v>0</v>
      </c>
      <c r="BD5" s="7"/>
      <c r="BE5" s="6">
        <f t="shared" ref="BE5:BH5" si="9">BE21+BE25+BE10+BE29+BE33+BE37+BE41+BE45+BE49+BE53+BE57+BE61+BE65+BE69+BE73+BE77+BE81+BE85+BE89+BE93+BE97+BE101+BE105+BE109</f>
        <v>0</v>
      </c>
      <c r="BF5" s="6">
        <f t="shared" si="9"/>
        <v>0</v>
      </c>
      <c r="BG5" s="6">
        <f t="shared" si="9"/>
        <v>0</v>
      </c>
      <c r="BH5" s="6">
        <f t="shared" si="9"/>
        <v>0</v>
      </c>
      <c r="BI5" s="6">
        <f>SUM(BE5:BH5)</f>
        <v>0</v>
      </c>
      <c r="BJ5" s="7"/>
      <c r="BK5" s="6">
        <f t="shared" ref="BK5:BN5" si="10">BK21+BK25+BK10+BK29+BK33+BK37+BK41+BK45+BK49+BK53+BK57+BK61+BK65+BK69+BK73+BK77+BK81+BK85+BK89+BK93+BK97+BK101+BK105+BK109</f>
        <v>0</v>
      </c>
      <c r="BL5" s="6">
        <f t="shared" si="10"/>
        <v>0</v>
      </c>
      <c r="BM5" s="6">
        <f t="shared" si="10"/>
        <v>0</v>
      </c>
      <c r="BN5" s="6">
        <f t="shared" si="10"/>
        <v>0</v>
      </c>
      <c r="BO5" s="6">
        <f>SUM(BK5:BN5)</f>
        <v>0</v>
      </c>
      <c r="BQ5" s="6">
        <f t="shared" ref="BQ5:BT5" si="11">BQ21+BQ25+BQ10+BQ29+BQ33+BQ37+BQ41+BQ45+BQ49+BQ53+BQ57+BQ61+BQ65+BQ69+BQ73+BQ77+BQ81+BQ85+BQ89+BQ93+BQ97+BQ101+BQ105+BQ109</f>
        <v>0</v>
      </c>
      <c r="BR5" s="6">
        <f t="shared" si="11"/>
        <v>0</v>
      </c>
      <c r="BS5" s="6">
        <f t="shared" si="11"/>
        <v>0</v>
      </c>
      <c r="BT5" s="6">
        <f t="shared" si="11"/>
        <v>0</v>
      </c>
      <c r="BU5" s="6">
        <f>SUM(BQ5:BT5)</f>
        <v>0</v>
      </c>
      <c r="BW5" s="6">
        <f t="shared" ref="BW5:BZ5" si="12">BW21+BW25+BW10+BW29+BW33+BW37+BW41+BW45+BW49+BW53+BW57+BW61+BW65+BW69+BW73+BW77+BW81+BW85+BW89+BW93+BW97+BW101+BW105+BW109</f>
        <v>554610763.10000002</v>
      </c>
      <c r="BX5" s="6">
        <f t="shared" si="12"/>
        <v>39947792.296000004</v>
      </c>
      <c r="BY5" s="6">
        <f t="shared" si="12"/>
        <v>282771536.34499997</v>
      </c>
      <c r="BZ5" s="6">
        <f t="shared" si="12"/>
        <v>76579870.060000002</v>
      </c>
      <c r="CA5" s="6">
        <f>SUM(BW5:BZ5)</f>
        <v>953909961.80099988</v>
      </c>
      <c r="CC5" s="7"/>
    </row>
    <row r="6" spans="1:81" x14ac:dyDescent="0.25">
      <c r="A6" s="42"/>
      <c r="B6" s="5" t="s">
        <v>22</v>
      </c>
      <c r="C6" s="8">
        <f>C22+C26+C11+C30+C34+C38+C42+C46+C50+C54+C58+C62+C66+C70+C74+C78+C82+C86+C90+C94+C98+C102+C106+C110</f>
        <v>106.97724300000002</v>
      </c>
      <c r="D6" s="8">
        <f t="shared" ref="D6:F6" si="13">D22+D26+D11+D30+D34+D38+D42+D46+D50+D54+D58+D62+D66+D70+D74+D78+D82+D86+D90+D94+D98+D102+D106+D110</f>
        <v>2.699757</v>
      </c>
      <c r="E6" s="8">
        <f t="shared" si="13"/>
        <v>67.556444999999982</v>
      </c>
      <c r="F6" s="8">
        <f t="shared" si="13"/>
        <v>5.7635229999999993</v>
      </c>
      <c r="G6" s="8">
        <f>SUM(C6:F6)</f>
        <v>182.99696800000001</v>
      </c>
      <c r="I6" s="8">
        <f t="shared" ref="I6:L6" si="14">I22+I26+I11+I30+I34+I38+I42+I46+I50+I54+I58+I62+I66+I70+I74+I78+I82+I86+I90+I94+I98+I102+I106+I110</f>
        <v>110.708691</v>
      </c>
      <c r="J6" s="8">
        <f t="shared" si="14"/>
        <v>2.4264330000000003</v>
      </c>
      <c r="K6" s="8">
        <f t="shared" si="14"/>
        <v>65.669411999999994</v>
      </c>
      <c r="L6" s="8">
        <f t="shared" si="14"/>
        <v>5.4979809999999985</v>
      </c>
      <c r="M6" s="8">
        <f>SUM(I6:L6)</f>
        <v>184.30251699999999</v>
      </c>
      <c r="O6" s="8">
        <f t="shared" ref="O6:R6" si="15">O22+O26+O11+O30+O34+O38+O42+O46+O50+O54+O58+O62+O66+O70+O74+O78+O82+O86+O90+O94+O98+O102+O106+O110</f>
        <v>112.58829500000002</v>
      </c>
      <c r="P6" s="8">
        <f t="shared" si="15"/>
        <v>2.4268360000000002</v>
      </c>
      <c r="Q6" s="8">
        <f t="shared" si="15"/>
        <v>63.693948999999975</v>
      </c>
      <c r="R6" s="8">
        <f t="shared" si="15"/>
        <v>5.2555349999999992</v>
      </c>
      <c r="S6" s="8">
        <f>SUM(O6:R6)</f>
        <v>183.96461499999998</v>
      </c>
      <c r="U6" s="8">
        <f t="shared" ref="U6:X6" si="16">U22+U26+U11+U30+U34+U38+U42+U46+U50+U54+U58+U62+U66+U70+U74+U78+U82+U86+U90+U94+U98+U102+U106+U110</f>
        <v>104.21800000000002</v>
      </c>
      <c r="V6" s="8">
        <f t="shared" si="16"/>
        <v>2.3004830000000003</v>
      </c>
      <c r="W6" s="8">
        <f t="shared" si="16"/>
        <v>61.174210999999993</v>
      </c>
      <c r="X6" s="8">
        <f t="shared" si="16"/>
        <v>5.1850599999999991</v>
      </c>
      <c r="Y6" s="8">
        <f>SUM(U6:X6)</f>
        <v>172.87775400000001</v>
      </c>
      <c r="AA6" s="8">
        <f t="shared" ref="AA6:AD6" si="17">AA22+AA26+AA11+AA30+AA34+AA38+AA42+AA46+AA50+AA54+AA58+AA62+AA66+AA70+AA74+AA78+AA82+AA86+AA90+AA94+AA98+AA102+AA106+AA110</f>
        <v>0</v>
      </c>
      <c r="AB6" s="8">
        <f t="shared" si="17"/>
        <v>0</v>
      </c>
      <c r="AC6" s="8">
        <f t="shared" si="17"/>
        <v>0</v>
      </c>
      <c r="AD6" s="8">
        <f t="shared" si="17"/>
        <v>0</v>
      </c>
      <c r="AE6" s="8">
        <f>SUM(AA6:AD6)</f>
        <v>0</v>
      </c>
      <c r="AG6" s="8">
        <f t="shared" ref="AG6:AJ6" si="18">AG22+AG26+AG11+AG30+AG34+AG38+AG42+AG46+AG50+AG54+AG58+AG62+AG66+AG70+AG74+AG78+AG82+AG86+AG90+AG94+AG98+AG102+AG106+AG110</f>
        <v>0</v>
      </c>
      <c r="AH6" s="8">
        <f t="shared" si="18"/>
        <v>0</v>
      </c>
      <c r="AI6" s="8">
        <f t="shared" si="18"/>
        <v>0</v>
      </c>
      <c r="AJ6" s="8">
        <f t="shared" si="18"/>
        <v>0</v>
      </c>
      <c r="AK6" s="8">
        <f>SUM(AG6:AJ6)</f>
        <v>0</v>
      </c>
      <c r="AM6" s="8">
        <f t="shared" ref="AM6:AP6" si="19">AM22+AM26+AM11+AM30+AM34+AM38+AM42+AM46+AM50+AM54+AM58+AM62+AM66+AM70+AM74+AM78+AM82+AM86+AM90+AM94+AM98+AM102+AM106+AM110</f>
        <v>0</v>
      </c>
      <c r="AN6" s="8">
        <f t="shared" si="19"/>
        <v>0</v>
      </c>
      <c r="AO6" s="8">
        <f t="shared" si="19"/>
        <v>0</v>
      </c>
      <c r="AP6" s="8">
        <f t="shared" si="19"/>
        <v>0</v>
      </c>
      <c r="AQ6" s="8">
        <f>SUM(AM6:AP6)</f>
        <v>0</v>
      </c>
      <c r="AS6" s="8">
        <f t="shared" ref="AS6:AV6" si="20">AS22+AS26+AS11+AS30+AS34+AS38+AS42+AS46+AS50+AS54+AS58+AS62+AS66+AS70+AS74+AS78+AS82+AS86+AS90+AS94+AS98+AS102+AS106+AS110</f>
        <v>0</v>
      </c>
      <c r="AT6" s="8">
        <f t="shared" si="20"/>
        <v>0</v>
      </c>
      <c r="AU6" s="8">
        <f t="shared" si="20"/>
        <v>0</v>
      </c>
      <c r="AV6" s="8">
        <f t="shared" si="20"/>
        <v>0</v>
      </c>
      <c r="AW6" s="8">
        <f>SUM(AS6:AV6)</f>
        <v>0</v>
      </c>
      <c r="AY6" s="8">
        <f t="shared" ref="AY6:BB6" si="21">AY22+AY26+AY11+AY30+AY34+AY38+AY42+AY46+AY50+AY54+AY58+AY62+AY66+AY70+AY74+AY78+AY82+AY86+AY90+AY94+AY98+AY102+AY106+AY110</f>
        <v>0</v>
      </c>
      <c r="AZ6" s="8">
        <f t="shared" si="21"/>
        <v>0</v>
      </c>
      <c r="BA6" s="8">
        <f t="shared" si="21"/>
        <v>0</v>
      </c>
      <c r="BB6" s="8">
        <f t="shared" si="21"/>
        <v>0</v>
      </c>
      <c r="BC6" s="8">
        <f>SUM(AY6:BB6)</f>
        <v>0</v>
      </c>
      <c r="BE6" s="8">
        <f t="shared" ref="BE6:BH6" si="22">BE22+BE26+BE11+BE30+BE34+BE38+BE42+BE46+BE50+BE54+BE58+BE62+BE66+BE70+BE74+BE78+BE82+BE86+BE90+BE94+BE98+BE102+BE106+BE110</f>
        <v>0</v>
      </c>
      <c r="BF6" s="8">
        <f t="shared" si="22"/>
        <v>0</v>
      </c>
      <c r="BG6" s="8">
        <f t="shared" si="22"/>
        <v>0</v>
      </c>
      <c r="BH6" s="8">
        <f t="shared" si="22"/>
        <v>0</v>
      </c>
      <c r="BI6" s="8">
        <f>SUM(BE6:BH6)</f>
        <v>0</v>
      </c>
      <c r="BK6" s="8">
        <f t="shared" ref="BK6:BN6" si="23">BK22+BK26+BK11+BK30+BK34+BK38+BK42+BK46+BK50+BK54+BK58+BK62+BK66+BK70+BK74+BK78+BK82+BK86+BK90+BK94+BK98+BK102+BK106+BK110</f>
        <v>0</v>
      </c>
      <c r="BL6" s="8">
        <f t="shared" si="23"/>
        <v>0</v>
      </c>
      <c r="BM6" s="8">
        <f t="shared" si="23"/>
        <v>0</v>
      </c>
      <c r="BN6" s="8">
        <f t="shared" si="23"/>
        <v>0</v>
      </c>
      <c r="BO6" s="8">
        <f>SUM(BK6:BN6)</f>
        <v>0</v>
      </c>
      <c r="BQ6" s="8">
        <f t="shared" ref="BQ6:BT6" si="24">BQ22+BQ26+BQ11+BQ30+BQ34+BQ38+BQ42+BQ46+BQ50+BQ54+BQ58+BQ62+BQ66+BQ70+BQ74+BQ78+BQ82+BQ86+BQ90+BQ94+BQ98+BQ102+BQ106+BQ110</f>
        <v>0</v>
      </c>
      <c r="BR6" s="8">
        <f t="shared" si="24"/>
        <v>0</v>
      </c>
      <c r="BS6" s="8">
        <f t="shared" si="24"/>
        <v>0</v>
      </c>
      <c r="BT6" s="8">
        <f t="shared" si="24"/>
        <v>0</v>
      </c>
      <c r="BU6" s="8">
        <f>SUM(BQ6:BT6)</f>
        <v>0</v>
      </c>
      <c r="BW6" s="8">
        <f t="shared" ref="BW6:BZ6" si="25">BW22+BW26+BW11+BW30+BW34+BW38+BW42+BW46+BW50+BW54+BW58+BW62+BW66+BW70+BW74+BW78+BW82+BW86+BW90+BW94+BW98+BW102+BW106+BW110</f>
        <v>434.49222900000001</v>
      </c>
      <c r="BX6" s="8">
        <f t="shared" si="25"/>
        <v>9.8535090000000007</v>
      </c>
      <c r="BY6" s="8">
        <f t="shared" si="25"/>
        <v>258.09401699999995</v>
      </c>
      <c r="BZ6" s="8">
        <f t="shared" si="25"/>
        <v>21.702098999999997</v>
      </c>
      <c r="CA6" s="8">
        <f>SUM(BW6:BZ6)</f>
        <v>724.14185399999985</v>
      </c>
    </row>
    <row r="7" spans="1:81" x14ac:dyDescent="0.25">
      <c r="A7" s="27" t="s">
        <v>23</v>
      </c>
      <c r="B7" s="5"/>
      <c r="C7" s="9">
        <v>44494790</v>
      </c>
      <c r="D7" s="9">
        <v>193335</v>
      </c>
      <c r="E7" s="9">
        <v>10129276</v>
      </c>
      <c r="F7" s="9">
        <v>8099614</v>
      </c>
      <c r="G7" s="9">
        <f>SUM(C7:F7)</f>
        <v>62917015</v>
      </c>
      <c r="I7" s="9">
        <v>51463963</v>
      </c>
      <c r="J7" s="9">
        <v>185816</v>
      </c>
      <c r="K7" s="9">
        <v>8460576</v>
      </c>
      <c r="L7" s="9">
        <v>7481336</v>
      </c>
      <c r="M7" s="9">
        <f>SUM(I7:L7)</f>
        <v>67591691</v>
      </c>
      <c r="O7" s="9">
        <v>42163764</v>
      </c>
      <c r="P7" s="9">
        <v>183063</v>
      </c>
      <c r="Q7" s="9">
        <v>8564625</v>
      </c>
      <c r="R7" s="9">
        <v>7145236</v>
      </c>
      <c r="S7" s="9">
        <f>SUM(O7:R7)</f>
        <v>58056688</v>
      </c>
      <c r="U7" s="9">
        <v>45896603.035999998</v>
      </c>
      <c r="V7" s="9">
        <v>157550.42800000001</v>
      </c>
      <c r="W7" s="9">
        <v>7894734.2010000004</v>
      </c>
      <c r="X7" s="9">
        <v>7086408.4079999998</v>
      </c>
      <c r="Y7" s="9">
        <f>SUM(U7:X7)</f>
        <v>61035296.072999999</v>
      </c>
      <c r="AA7" s="9"/>
      <c r="AB7" s="9"/>
      <c r="AC7" s="9"/>
      <c r="AD7" s="9"/>
      <c r="AE7" s="9">
        <f>SUM(AA7:AD7)</f>
        <v>0</v>
      </c>
      <c r="AG7" s="9"/>
      <c r="AH7" s="9"/>
      <c r="AI7" s="9"/>
      <c r="AJ7" s="9"/>
      <c r="AK7" s="9">
        <f>SUM(AG7:AJ7)</f>
        <v>0</v>
      </c>
      <c r="AL7" s="7"/>
      <c r="AM7" s="9"/>
      <c r="AN7" s="9"/>
      <c r="AO7" s="9"/>
      <c r="AP7" s="9"/>
      <c r="AQ7" s="9">
        <f>SUM(AM7:AP7)</f>
        <v>0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184019120.03600001</v>
      </c>
      <c r="BX7" s="9">
        <f t="shared" ref="BX7:BZ7" si="26">D7+J7+P7+V7+AB7+AH7+AN7+AT7+AZ7+BF7+BL7+BR7</f>
        <v>719764.42800000007</v>
      </c>
      <c r="BY7" s="9">
        <f t="shared" si="26"/>
        <v>35049211.200999998</v>
      </c>
      <c r="BZ7" s="9">
        <f t="shared" si="26"/>
        <v>29812594.408</v>
      </c>
      <c r="CA7" s="9">
        <f>SUM(BW7:BZ7)</f>
        <v>249600690.07300001</v>
      </c>
    </row>
    <row r="8" spans="1:81" ht="8.25" customHeight="1" x14ac:dyDescent="0.25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8.25" x14ac:dyDescent="0.25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25">
      <c r="A10" s="33" t="s">
        <v>25</v>
      </c>
      <c r="B10" s="15" t="s">
        <v>21</v>
      </c>
      <c r="C10" s="16">
        <f>C13+C15+C17</f>
        <v>58584901</v>
      </c>
      <c r="D10" s="16">
        <f t="shared" ref="D10:F10" si="27">D13+D15+D17</f>
        <v>0</v>
      </c>
      <c r="E10" s="16">
        <f t="shared" si="27"/>
        <v>0</v>
      </c>
      <c r="F10" s="16">
        <f t="shared" si="27"/>
        <v>0</v>
      </c>
      <c r="G10" s="17">
        <f>SUM(C10:F10)</f>
        <v>58584901</v>
      </c>
      <c r="I10" s="16">
        <f>I13+I15+I17</f>
        <v>54195413</v>
      </c>
      <c r="J10" s="16">
        <f t="shared" ref="J10:L10" si="28">J13+J15+J17</f>
        <v>0</v>
      </c>
      <c r="K10" s="16">
        <f t="shared" si="28"/>
        <v>0</v>
      </c>
      <c r="L10" s="16">
        <f t="shared" si="28"/>
        <v>0</v>
      </c>
      <c r="M10" s="17">
        <f>SUM(I10:L10)</f>
        <v>54195413</v>
      </c>
      <c r="O10" s="16">
        <f>O13+O15+O17</f>
        <v>51699004</v>
      </c>
      <c r="P10" s="16">
        <f t="shared" ref="P10:R10" si="29">P13+P15+P17</f>
        <v>0</v>
      </c>
      <c r="Q10" s="16">
        <f t="shared" si="29"/>
        <v>0</v>
      </c>
      <c r="R10" s="16">
        <f t="shared" si="29"/>
        <v>0</v>
      </c>
      <c r="S10" s="17">
        <f>SUM(O10:R10)</f>
        <v>51699004</v>
      </c>
      <c r="T10" s="7"/>
      <c r="U10" s="16">
        <f>U13+U15+U17</f>
        <v>35768173.932999998</v>
      </c>
      <c r="V10" s="16">
        <f t="shared" ref="V10:X10" si="30">V13+V15+V17</f>
        <v>0</v>
      </c>
      <c r="W10" s="16">
        <f t="shared" si="30"/>
        <v>0</v>
      </c>
      <c r="X10" s="16">
        <f t="shared" si="30"/>
        <v>0</v>
      </c>
      <c r="Y10" s="17">
        <f>SUM(U10:X10)</f>
        <v>35768173.932999998</v>
      </c>
      <c r="AA10" s="16">
        <f>AA13+AA15+AA17</f>
        <v>0</v>
      </c>
      <c r="AB10" s="16">
        <f t="shared" ref="AB10:AD10" si="31">AB13+AB15+AB17</f>
        <v>0</v>
      </c>
      <c r="AC10" s="16">
        <f t="shared" si="31"/>
        <v>0</v>
      </c>
      <c r="AD10" s="16">
        <f t="shared" si="31"/>
        <v>0</v>
      </c>
      <c r="AE10" s="17">
        <f>SUM(AA10:AD10)</f>
        <v>0</v>
      </c>
      <c r="AG10" s="16">
        <f>AG13+AG15+AG17</f>
        <v>0</v>
      </c>
      <c r="AH10" s="16">
        <f t="shared" ref="AH10:AJ10" si="32">AH13+AH15+AH17</f>
        <v>0</v>
      </c>
      <c r="AI10" s="16">
        <f t="shared" si="32"/>
        <v>0</v>
      </c>
      <c r="AJ10" s="16">
        <f t="shared" si="32"/>
        <v>0</v>
      </c>
      <c r="AK10" s="17">
        <f>SUM(AG10:AJ10)</f>
        <v>0</v>
      </c>
      <c r="AL10" s="7"/>
      <c r="AM10" s="16">
        <f>AM13+AM15+AM17</f>
        <v>0</v>
      </c>
      <c r="AN10" s="16">
        <f t="shared" ref="AN10:AP10" si="33">AN13+AN15+AN17</f>
        <v>0</v>
      </c>
      <c r="AO10" s="16">
        <f t="shared" si="33"/>
        <v>0</v>
      </c>
      <c r="AP10" s="16">
        <f t="shared" si="33"/>
        <v>0</v>
      </c>
      <c r="AQ10" s="17">
        <f>SUM(AM10:AP10)</f>
        <v>0</v>
      </c>
      <c r="AS10" s="16">
        <f>AS13+AS15+AS17</f>
        <v>0</v>
      </c>
      <c r="AT10" s="16">
        <f t="shared" ref="AT10:AV10" si="34">AT13+AT15+AT17</f>
        <v>0</v>
      </c>
      <c r="AU10" s="16">
        <f t="shared" si="34"/>
        <v>0</v>
      </c>
      <c r="AV10" s="16">
        <f t="shared" si="34"/>
        <v>0</v>
      </c>
      <c r="AW10" s="17">
        <f>SUM(AS10:AV10)</f>
        <v>0</v>
      </c>
      <c r="AY10" s="16">
        <f>AY13+AY15+AY17</f>
        <v>0</v>
      </c>
      <c r="AZ10" s="16">
        <f t="shared" ref="AZ10:BB10" si="35">AZ13+AZ15+AZ17</f>
        <v>0</v>
      </c>
      <c r="BA10" s="16">
        <f t="shared" si="35"/>
        <v>0</v>
      </c>
      <c r="BB10" s="16">
        <f t="shared" si="35"/>
        <v>0</v>
      </c>
      <c r="BC10" s="17">
        <f>SUM(AY10:BB10)</f>
        <v>0</v>
      </c>
      <c r="BD10" s="7"/>
      <c r="BE10" s="16">
        <f>BE13+BE15+BE17</f>
        <v>0</v>
      </c>
      <c r="BF10" s="16">
        <f t="shared" ref="BF10:BH10" si="36">BF13+BF15+BF17</f>
        <v>0</v>
      </c>
      <c r="BG10" s="16">
        <f t="shared" si="36"/>
        <v>0</v>
      </c>
      <c r="BH10" s="16">
        <f t="shared" si="36"/>
        <v>0</v>
      </c>
      <c r="BI10" s="17">
        <f>SUM(BE10:BH10)</f>
        <v>0</v>
      </c>
      <c r="BK10" s="16">
        <f>BK13+BK15+BK17</f>
        <v>0</v>
      </c>
      <c r="BL10" s="16">
        <f t="shared" ref="BL10:BN10" si="37">BL13+BL15+BL17</f>
        <v>0</v>
      </c>
      <c r="BM10" s="16">
        <f t="shared" si="37"/>
        <v>0</v>
      </c>
      <c r="BN10" s="16">
        <f t="shared" si="37"/>
        <v>0</v>
      </c>
      <c r="BO10" s="17">
        <f>SUM(BK10:BN10)</f>
        <v>0</v>
      </c>
      <c r="BQ10" s="16">
        <f>BQ13+BQ15+BQ17</f>
        <v>0</v>
      </c>
      <c r="BR10" s="16">
        <f t="shared" ref="BR10:BT10" si="38">BR13+BR15+BR17</f>
        <v>0</v>
      </c>
      <c r="BS10" s="16">
        <f t="shared" si="38"/>
        <v>0</v>
      </c>
      <c r="BT10" s="16">
        <f t="shared" si="38"/>
        <v>0</v>
      </c>
      <c r="BU10" s="17">
        <f>SUM(BQ10:BT10)</f>
        <v>0</v>
      </c>
      <c r="BV10" s="7"/>
      <c r="BW10" s="16">
        <f>BW13+BW15+BW17</f>
        <v>200247491.933</v>
      </c>
      <c r="BX10" s="16">
        <f t="shared" ref="BX10:BZ10" si="39">BX13+BX15+BX17</f>
        <v>0</v>
      </c>
      <c r="BY10" s="16">
        <f t="shared" si="39"/>
        <v>0</v>
      </c>
      <c r="BZ10" s="16">
        <f t="shared" si="39"/>
        <v>0</v>
      </c>
      <c r="CA10" s="17">
        <f>SUM(BW10:BZ10)</f>
        <v>200247491.933</v>
      </c>
      <c r="CB10" s="7"/>
      <c r="CC10" s="7"/>
    </row>
    <row r="11" spans="1:81" x14ac:dyDescent="0.25">
      <c r="A11" s="33"/>
      <c r="B11" s="15" t="s">
        <v>22</v>
      </c>
      <c r="C11" s="18">
        <f>C14+C16+C18</f>
        <v>91.93</v>
      </c>
      <c r="D11" s="18">
        <f t="shared" ref="D11:F11" si="40">D14+D16+D18</f>
        <v>0</v>
      </c>
      <c r="E11" s="18">
        <f t="shared" si="40"/>
        <v>0</v>
      </c>
      <c r="F11" s="18">
        <f t="shared" si="40"/>
        <v>0</v>
      </c>
      <c r="G11" s="18">
        <f>SUM(C11:F11)</f>
        <v>91.93</v>
      </c>
      <c r="I11" s="18">
        <f>I14+I16+I18</f>
        <v>95.45</v>
      </c>
      <c r="J11" s="18">
        <f t="shared" ref="J11:L11" si="41">J14+J16+J18</f>
        <v>0</v>
      </c>
      <c r="K11" s="18">
        <f t="shared" si="41"/>
        <v>0</v>
      </c>
      <c r="L11" s="18">
        <f t="shared" si="41"/>
        <v>0</v>
      </c>
      <c r="M11" s="18">
        <f>SUM(I11:L11)</f>
        <v>95.45</v>
      </c>
      <c r="O11" s="18">
        <f>O14+O16+O18</f>
        <v>94.668000000000006</v>
      </c>
      <c r="P11" s="18">
        <f t="shared" ref="P11:R11" si="42">P14+P16+P18</f>
        <v>0</v>
      </c>
      <c r="Q11" s="18">
        <f t="shared" si="42"/>
        <v>0</v>
      </c>
      <c r="R11" s="18">
        <f t="shared" si="42"/>
        <v>0</v>
      </c>
      <c r="S11" s="18">
        <f>SUM(O11:R11)</f>
        <v>94.668000000000006</v>
      </c>
      <c r="U11" s="18">
        <f>U14+U16+U18</f>
        <v>87.855000000000004</v>
      </c>
      <c r="V11" s="18">
        <f t="shared" ref="V11:X11" si="43">V14+V16+V18</f>
        <v>0</v>
      </c>
      <c r="W11" s="18">
        <f t="shared" si="43"/>
        <v>0</v>
      </c>
      <c r="X11" s="18">
        <f t="shared" si="43"/>
        <v>0</v>
      </c>
      <c r="Y11" s="18">
        <f>SUM(U11:X11)</f>
        <v>87.855000000000004</v>
      </c>
      <c r="AA11" s="18">
        <f>AA14+AA16+AA18</f>
        <v>0</v>
      </c>
      <c r="AB11" s="18">
        <f t="shared" ref="AB11:AD11" si="44">AB14+AB16+AB18</f>
        <v>0</v>
      </c>
      <c r="AC11" s="18">
        <f t="shared" si="44"/>
        <v>0</v>
      </c>
      <c r="AD11" s="18">
        <f t="shared" si="44"/>
        <v>0</v>
      </c>
      <c r="AE11" s="18">
        <f>SUM(AA11:AD11)</f>
        <v>0</v>
      </c>
      <c r="AG11" s="18">
        <f>AG14+AG16+AG18</f>
        <v>0</v>
      </c>
      <c r="AH11" s="18">
        <f t="shared" ref="AH11:AJ11" si="45">AH14+AH16+AH18</f>
        <v>0</v>
      </c>
      <c r="AI11" s="18">
        <f t="shared" si="45"/>
        <v>0</v>
      </c>
      <c r="AJ11" s="18">
        <f t="shared" si="45"/>
        <v>0</v>
      </c>
      <c r="AK11" s="18">
        <f>SUM(AG11:AJ11)</f>
        <v>0</v>
      </c>
      <c r="AL11" s="7"/>
      <c r="AM11" s="18">
        <f>AM14+AM16+AM18</f>
        <v>0</v>
      </c>
      <c r="AN11" s="18">
        <f t="shared" ref="AN11:AP11" si="46">AN14+AN16+AN18</f>
        <v>0</v>
      </c>
      <c r="AO11" s="18">
        <f t="shared" si="46"/>
        <v>0</v>
      </c>
      <c r="AP11" s="18">
        <f t="shared" si="46"/>
        <v>0</v>
      </c>
      <c r="AQ11" s="18">
        <f>SUM(AM11:AP11)</f>
        <v>0</v>
      </c>
      <c r="AS11" s="18">
        <f>AS14+AS16+AS18</f>
        <v>0</v>
      </c>
      <c r="AT11" s="18">
        <f t="shared" ref="AT11:AV11" si="47">AT14+AT16+AT18</f>
        <v>0</v>
      </c>
      <c r="AU11" s="18">
        <f t="shared" si="47"/>
        <v>0</v>
      </c>
      <c r="AV11" s="18">
        <f t="shared" si="47"/>
        <v>0</v>
      </c>
      <c r="AW11" s="18">
        <f>SUM(AS11:AV11)</f>
        <v>0</v>
      </c>
      <c r="AY11" s="18">
        <f>AY14+AY16+AY18</f>
        <v>0</v>
      </c>
      <c r="AZ11" s="18">
        <f t="shared" ref="AZ11:BB11" si="48">AZ14+AZ16+AZ18</f>
        <v>0</v>
      </c>
      <c r="BA11" s="18">
        <f t="shared" si="48"/>
        <v>0</v>
      </c>
      <c r="BB11" s="18">
        <f t="shared" si="48"/>
        <v>0</v>
      </c>
      <c r="BC11" s="18">
        <f>SUM(AY11:BB11)</f>
        <v>0</v>
      </c>
      <c r="BE11" s="18">
        <f>BE14+BE16+BE18</f>
        <v>0</v>
      </c>
      <c r="BF11" s="18">
        <f t="shared" ref="BF11:BH11" si="49">BF14+BF16+BF18</f>
        <v>0</v>
      </c>
      <c r="BG11" s="18">
        <f t="shared" si="49"/>
        <v>0</v>
      </c>
      <c r="BH11" s="18">
        <f t="shared" si="49"/>
        <v>0</v>
      </c>
      <c r="BI11" s="18">
        <f>SUM(BE11:BH11)</f>
        <v>0</v>
      </c>
      <c r="BK11" s="18">
        <f>BK14+BK16+BK18</f>
        <v>0</v>
      </c>
      <c r="BL11" s="18">
        <f t="shared" ref="BL11:BN11" si="50">BL14+BL16+BL18</f>
        <v>0</v>
      </c>
      <c r="BM11" s="18">
        <f t="shared" si="50"/>
        <v>0</v>
      </c>
      <c r="BN11" s="18">
        <f t="shared" si="50"/>
        <v>0</v>
      </c>
      <c r="BO11" s="18">
        <f>SUM(BK11:BN11)</f>
        <v>0</v>
      </c>
      <c r="BQ11" s="18">
        <f>BQ14+BQ16+BQ18</f>
        <v>0</v>
      </c>
      <c r="BR11" s="18">
        <f t="shared" ref="BR11:BT11" si="51">BR14+BR16+BR18</f>
        <v>0</v>
      </c>
      <c r="BS11" s="18">
        <f t="shared" si="51"/>
        <v>0</v>
      </c>
      <c r="BT11" s="18">
        <f t="shared" si="51"/>
        <v>0</v>
      </c>
      <c r="BU11" s="18">
        <f>SUM(BQ11:BT11)</f>
        <v>0</v>
      </c>
      <c r="BV11" s="7"/>
      <c r="BW11" s="18">
        <f>BW14+BW16+BW18</f>
        <v>369.90300000000002</v>
      </c>
      <c r="BX11" s="18">
        <f t="shared" ref="BX11:BZ11" si="52">BX14+BX16+BX18</f>
        <v>0</v>
      </c>
      <c r="BY11" s="18">
        <f t="shared" si="52"/>
        <v>0</v>
      </c>
      <c r="BZ11" s="18">
        <f t="shared" si="52"/>
        <v>0</v>
      </c>
      <c r="CA11" s="18">
        <f>SUM(BW11:BZ11)</f>
        <v>369.90300000000002</v>
      </c>
      <c r="CB11" s="7"/>
      <c r="CC11" s="7"/>
    </row>
    <row r="12" spans="1:81" x14ac:dyDescent="0.25">
      <c r="A12" s="43" t="s">
        <v>26</v>
      </c>
      <c r="B12" s="44"/>
      <c r="C12" s="44"/>
      <c r="D12" s="44"/>
      <c r="E12" s="44"/>
      <c r="F12" s="44"/>
      <c r="G12" s="44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25">
      <c r="A13" s="35" t="s">
        <v>27</v>
      </c>
      <c r="B13" s="19" t="s">
        <v>21</v>
      </c>
      <c r="C13" s="20">
        <v>11287996</v>
      </c>
      <c r="D13" s="20"/>
      <c r="E13" s="20"/>
      <c r="F13" s="20"/>
      <c r="G13" s="21">
        <f t="shared" ref="G13:G18" si="53">SUM(C13:F13)</f>
        <v>11287996</v>
      </c>
      <c r="I13" s="20">
        <v>11850110</v>
      </c>
      <c r="J13" s="20"/>
      <c r="K13" s="20"/>
      <c r="L13" s="20"/>
      <c r="M13" s="21">
        <f t="shared" ref="M13:M18" si="54">SUM(I13:L13)</f>
        <v>11850110</v>
      </c>
      <c r="O13" s="20">
        <v>14318549</v>
      </c>
      <c r="P13" s="20"/>
      <c r="Q13" s="20"/>
      <c r="R13" s="20"/>
      <c r="S13" s="21">
        <f t="shared" ref="S13:S18" si="55">SUM(O13:R13)</f>
        <v>14318549</v>
      </c>
      <c r="T13" s="22"/>
      <c r="U13" s="20">
        <v>2459721.9330000002</v>
      </c>
      <c r="V13" s="20"/>
      <c r="W13" s="20"/>
      <c r="X13" s="20"/>
      <c r="Y13" s="21">
        <f t="shared" ref="Y13:Y18" si="56">SUM(U13:X13)</f>
        <v>2459721.9330000002</v>
      </c>
      <c r="AA13" s="20"/>
      <c r="AB13" s="20"/>
      <c r="AC13" s="20"/>
      <c r="AD13" s="20"/>
      <c r="AE13" s="21">
        <f t="shared" ref="AE13:AE18" si="57">SUM(AA13:AD13)</f>
        <v>0</v>
      </c>
      <c r="AG13" s="20"/>
      <c r="AH13" s="20"/>
      <c r="AI13" s="20"/>
      <c r="AJ13" s="20"/>
      <c r="AK13" s="21">
        <f t="shared" ref="AK13:AK18" si="58">SUM(AG13:AJ13)</f>
        <v>0</v>
      </c>
      <c r="AL13" s="7"/>
      <c r="AM13" s="20"/>
      <c r="AN13" s="20"/>
      <c r="AO13" s="20"/>
      <c r="AP13" s="20"/>
      <c r="AQ13" s="21">
        <f t="shared" ref="AQ13:AQ18" si="59">SUM(AM13:AP13)</f>
        <v>0</v>
      </c>
      <c r="AS13" s="20"/>
      <c r="AT13" s="20"/>
      <c r="AU13" s="20"/>
      <c r="AV13" s="20"/>
      <c r="AW13" s="21">
        <f t="shared" ref="AW13:AW18" si="60">SUM(AS13:AV13)</f>
        <v>0</v>
      </c>
      <c r="AY13" s="20"/>
      <c r="AZ13" s="20"/>
      <c r="BA13" s="20"/>
      <c r="BB13" s="20"/>
      <c r="BC13" s="21">
        <f t="shared" ref="BC13:BC18" si="61">SUM(AY13:BB13)</f>
        <v>0</v>
      </c>
      <c r="BD13" s="22"/>
      <c r="BE13" s="20"/>
      <c r="BF13" s="20"/>
      <c r="BG13" s="20"/>
      <c r="BH13" s="20"/>
      <c r="BI13" s="21">
        <f t="shared" ref="BI13:BI18" si="62">SUM(BE13:BH13)</f>
        <v>0</v>
      </c>
      <c r="BK13" s="20"/>
      <c r="BL13" s="20"/>
      <c r="BM13" s="20"/>
      <c r="BN13" s="20"/>
      <c r="BO13" s="21">
        <f t="shared" ref="BO13:BO18" si="63">SUM(BK13:BN13)</f>
        <v>0</v>
      </c>
      <c r="BQ13" s="20"/>
      <c r="BR13" s="20"/>
      <c r="BS13" s="20"/>
      <c r="BT13" s="20"/>
      <c r="BU13" s="21">
        <f t="shared" ref="BU13:BU18" si="64">SUM(BQ13:BT13)</f>
        <v>0</v>
      </c>
      <c r="BV13" s="7"/>
      <c r="BW13" s="20">
        <f t="shared" ref="BW13:BW16" si="65">C13+I13+O13+U13+AA13+AG13+AM13+AS13+AY13+BE13+BK13+BQ13</f>
        <v>39916376.932999998</v>
      </c>
      <c r="BX13" s="20"/>
      <c r="BY13" s="20"/>
      <c r="BZ13" s="20"/>
      <c r="CA13" s="21">
        <f t="shared" ref="CA13:CA18" si="66">SUM(BW13:BZ13)</f>
        <v>39916376.932999998</v>
      </c>
      <c r="CB13" s="7"/>
      <c r="CC13" s="7"/>
    </row>
    <row r="14" spans="1:81" x14ac:dyDescent="0.25">
      <c r="A14" s="35"/>
      <c r="B14" s="19" t="s">
        <v>22</v>
      </c>
      <c r="C14" s="23">
        <v>8.6939999999999991</v>
      </c>
      <c r="D14" s="23"/>
      <c r="E14" s="23"/>
      <c r="F14" s="23"/>
      <c r="G14" s="23">
        <f t="shared" si="53"/>
        <v>8.6939999999999991</v>
      </c>
      <c r="I14" s="23">
        <v>9.0390000000000015</v>
      </c>
      <c r="J14" s="23"/>
      <c r="K14" s="23"/>
      <c r="L14" s="23"/>
      <c r="M14" s="23">
        <f t="shared" si="54"/>
        <v>9.0390000000000015</v>
      </c>
      <c r="O14" s="23">
        <v>6.8220000000000001</v>
      </c>
      <c r="P14" s="23"/>
      <c r="Q14" s="23"/>
      <c r="R14" s="23"/>
      <c r="S14" s="23">
        <f t="shared" si="55"/>
        <v>6.8220000000000001</v>
      </c>
      <c r="U14" s="23">
        <v>4.6040000000000001</v>
      </c>
      <c r="V14" s="23"/>
      <c r="W14" s="23"/>
      <c r="X14" s="23"/>
      <c r="Y14" s="23">
        <f t="shared" si="56"/>
        <v>4.6040000000000001</v>
      </c>
      <c r="AA14" s="23"/>
      <c r="AB14" s="23"/>
      <c r="AC14" s="23"/>
      <c r="AD14" s="23"/>
      <c r="AE14" s="23">
        <f t="shared" si="57"/>
        <v>0</v>
      </c>
      <c r="AG14" s="23"/>
      <c r="AH14" s="23"/>
      <c r="AI14" s="23"/>
      <c r="AJ14" s="23"/>
      <c r="AK14" s="23">
        <f t="shared" si="58"/>
        <v>0</v>
      </c>
      <c r="AM14" s="23"/>
      <c r="AN14" s="23"/>
      <c r="AO14" s="23"/>
      <c r="AP14" s="23"/>
      <c r="AQ14" s="23">
        <f t="shared" si="59"/>
        <v>0</v>
      </c>
      <c r="AS14" s="23"/>
      <c r="AT14" s="23"/>
      <c r="AU14" s="23"/>
      <c r="AV14" s="23"/>
      <c r="AW14" s="23">
        <f t="shared" si="60"/>
        <v>0</v>
      </c>
      <c r="AY14" s="23"/>
      <c r="AZ14" s="23"/>
      <c r="BA14" s="23"/>
      <c r="BB14" s="23"/>
      <c r="BC14" s="23">
        <f t="shared" si="61"/>
        <v>0</v>
      </c>
      <c r="BE14" s="23"/>
      <c r="BF14" s="23"/>
      <c r="BG14" s="23"/>
      <c r="BH14" s="23"/>
      <c r="BI14" s="23">
        <f t="shared" si="62"/>
        <v>0</v>
      </c>
      <c r="BK14" s="23"/>
      <c r="BL14" s="23"/>
      <c r="BM14" s="23"/>
      <c r="BN14" s="23"/>
      <c r="BO14" s="23">
        <f t="shared" si="63"/>
        <v>0</v>
      </c>
      <c r="BQ14" s="23"/>
      <c r="BR14" s="23"/>
      <c r="BS14" s="23"/>
      <c r="BT14" s="23"/>
      <c r="BU14" s="23">
        <f t="shared" si="64"/>
        <v>0</v>
      </c>
      <c r="BW14" s="23">
        <f t="shared" si="65"/>
        <v>29.158999999999999</v>
      </c>
      <c r="BX14" s="23"/>
      <c r="BY14" s="23"/>
      <c r="BZ14" s="23"/>
      <c r="CA14" s="23">
        <f t="shared" si="66"/>
        <v>29.158999999999999</v>
      </c>
    </row>
    <row r="15" spans="1:81" x14ac:dyDescent="0.25">
      <c r="A15" s="36" t="s">
        <v>28</v>
      </c>
      <c r="B15" s="19" t="s">
        <v>21</v>
      </c>
      <c r="C15" s="20">
        <v>36722259</v>
      </c>
      <c r="D15" s="20"/>
      <c r="E15" s="20"/>
      <c r="F15" s="20"/>
      <c r="G15" s="21">
        <f t="shared" si="53"/>
        <v>36722259</v>
      </c>
      <c r="I15" s="20">
        <v>32439110</v>
      </c>
      <c r="J15" s="20"/>
      <c r="K15" s="20"/>
      <c r="L15" s="20"/>
      <c r="M15" s="21">
        <f t="shared" si="54"/>
        <v>32439110</v>
      </c>
      <c r="O15" s="20">
        <v>26041512</v>
      </c>
      <c r="P15" s="20"/>
      <c r="Q15" s="20"/>
      <c r="R15" s="20"/>
      <c r="S15" s="21">
        <f t="shared" si="55"/>
        <v>26041512</v>
      </c>
      <c r="U15" s="20">
        <v>21798515</v>
      </c>
      <c r="V15" s="20"/>
      <c r="W15" s="20"/>
      <c r="X15" s="20"/>
      <c r="Y15" s="21">
        <f t="shared" si="56"/>
        <v>21798515</v>
      </c>
      <c r="AA15" s="20"/>
      <c r="AB15" s="20"/>
      <c r="AC15" s="20"/>
      <c r="AD15" s="20"/>
      <c r="AE15" s="21">
        <f t="shared" si="57"/>
        <v>0</v>
      </c>
      <c r="AG15" s="20"/>
      <c r="AH15" s="20"/>
      <c r="AI15" s="20"/>
      <c r="AJ15" s="20"/>
      <c r="AK15" s="21">
        <f t="shared" si="58"/>
        <v>0</v>
      </c>
      <c r="AM15" s="20"/>
      <c r="AN15" s="20"/>
      <c r="AO15" s="20"/>
      <c r="AP15" s="20"/>
      <c r="AQ15" s="21">
        <f t="shared" si="59"/>
        <v>0</v>
      </c>
      <c r="AS15" s="20"/>
      <c r="AT15" s="20"/>
      <c r="AU15" s="20"/>
      <c r="AV15" s="20"/>
      <c r="AW15" s="21">
        <f t="shared" si="60"/>
        <v>0</v>
      </c>
      <c r="AY15" s="20"/>
      <c r="AZ15" s="20"/>
      <c r="BA15" s="20"/>
      <c r="BB15" s="20"/>
      <c r="BC15" s="21">
        <f t="shared" si="61"/>
        <v>0</v>
      </c>
      <c r="BE15" s="20"/>
      <c r="BF15" s="20"/>
      <c r="BG15" s="20"/>
      <c r="BH15" s="20"/>
      <c r="BI15" s="21">
        <f t="shared" si="62"/>
        <v>0</v>
      </c>
      <c r="BK15" s="20"/>
      <c r="BL15" s="20"/>
      <c r="BM15" s="20"/>
      <c r="BN15" s="20"/>
      <c r="BO15" s="21">
        <f t="shared" si="63"/>
        <v>0</v>
      </c>
      <c r="BQ15" s="20"/>
      <c r="BR15" s="20"/>
      <c r="BS15" s="20"/>
      <c r="BT15" s="20"/>
      <c r="BU15" s="21">
        <f t="shared" si="64"/>
        <v>0</v>
      </c>
      <c r="BW15" s="20">
        <f t="shared" si="65"/>
        <v>117001396</v>
      </c>
      <c r="BX15" s="20"/>
      <c r="BY15" s="20"/>
      <c r="BZ15" s="20"/>
      <c r="CA15" s="21">
        <f t="shared" si="66"/>
        <v>117001396</v>
      </c>
    </row>
    <row r="16" spans="1:81" x14ac:dyDescent="0.25">
      <c r="A16" s="37"/>
      <c r="B16" s="19" t="s">
        <v>22</v>
      </c>
      <c r="C16" s="23">
        <v>68.248000000000005</v>
      </c>
      <c r="D16" s="23"/>
      <c r="E16" s="23"/>
      <c r="F16" s="23"/>
      <c r="G16" s="23">
        <f t="shared" si="53"/>
        <v>68.248000000000005</v>
      </c>
      <c r="I16" s="23">
        <v>71.147000000000006</v>
      </c>
      <c r="J16" s="23"/>
      <c r="K16" s="23"/>
      <c r="L16" s="23"/>
      <c r="M16" s="23">
        <f t="shared" si="54"/>
        <v>71.147000000000006</v>
      </c>
      <c r="O16" s="23">
        <v>72.069000000000003</v>
      </c>
      <c r="P16" s="23"/>
      <c r="Q16" s="23"/>
      <c r="R16" s="23"/>
      <c r="S16" s="23">
        <f t="shared" si="55"/>
        <v>72.069000000000003</v>
      </c>
      <c r="U16" s="23">
        <v>66.581000000000003</v>
      </c>
      <c r="V16" s="23"/>
      <c r="W16" s="23"/>
      <c r="X16" s="23"/>
      <c r="Y16" s="23">
        <f t="shared" si="56"/>
        <v>66.581000000000003</v>
      </c>
      <c r="AA16" s="23"/>
      <c r="AB16" s="23"/>
      <c r="AC16" s="23"/>
      <c r="AD16" s="23"/>
      <c r="AE16" s="23">
        <f t="shared" si="57"/>
        <v>0</v>
      </c>
      <c r="AG16" s="23"/>
      <c r="AH16" s="23"/>
      <c r="AI16" s="23"/>
      <c r="AJ16" s="23"/>
      <c r="AK16" s="23">
        <f t="shared" si="58"/>
        <v>0</v>
      </c>
      <c r="AM16" s="23"/>
      <c r="AN16" s="23"/>
      <c r="AO16" s="23"/>
      <c r="AP16" s="23"/>
      <c r="AQ16" s="23">
        <f t="shared" si="59"/>
        <v>0</v>
      </c>
      <c r="AS16" s="23"/>
      <c r="AT16" s="23"/>
      <c r="AU16" s="23"/>
      <c r="AV16" s="23"/>
      <c r="AW16" s="23">
        <f t="shared" si="60"/>
        <v>0</v>
      </c>
      <c r="AY16" s="23"/>
      <c r="AZ16" s="23"/>
      <c r="BA16" s="23"/>
      <c r="BB16" s="23"/>
      <c r="BC16" s="23">
        <f t="shared" si="61"/>
        <v>0</v>
      </c>
      <c r="BE16" s="23"/>
      <c r="BF16" s="23"/>
      <c r="BG16" s="23"/>
      <c r="BH16" s="23"/>
      <c r="BI16" s="23">
        <f t="shared" si="62"/>
        <v>0</v>
      </c>
      <c r="BK16" s="23"/>
      <c r="BL16" s="23"/>
      <c r="BM16" s="23"/>
      <c r="BN16" s="23"/>
      <c r="BO16" s="23">
        <f t="shared" si="63"/>
        <v>0</v>
      </c>
      <c r="BQ16" s="23"/>
      <c r="BR16" s="23"/>
      <c r="BS16" s="23"/>
      <c r="BT16" s="23"/>
      <c r="BU16" s="23">
        <f t="shared" si="64"/>
        <v>0</v>
      </c>
      <c r="BW16" s="23">
        <f t="shared" si="65"/>
        <v>278.04500000000002</v>
      </c>
      <c r="BX16" s="23"/>
      <c r="BY16" s="23"/>
      <c r="BZ16" s="23"/>
      <c r="CA16" s="23">
        <f t="shared" si="66"/>
        <v>278.04500000000002</v>
      </c>
    </row>
    <row r="17" spans="1:79" x14ac:dyDescent="0.25">
      <c r="A17" s="36" t="s">
        <v>69</v>
      </c>
      <c r="B17" s="19" t="s">
        <v>21</v>
      </c>
      <c r="C17" s="20">
        <v>10574646</v>
      </c>
      <c r="D17" s="20"/>
      <c r="E17" s="20"/>
      <c r="F17" s="20"/>
      <c r="G17" s="21">
        <f t="shared" si="53"/>
        <v>10574646</v>
      </c>
      <c r="I17" s="20">
        <v>9906193</v>
      </c>
      <c r="J17" s="20"/>
      <c r="K17" s="20"/>
      <c r="L17" s="20"/>
      <c r="M17" s="21">
        <f t="shared" si="54"/>
        <v>9906193</v>
      </c>
      <c r="O17" s="20">
        <v>11338943</v>
      </c>
      <c r="P17" s="20"/>
      <c r="Q17" s="20"/>
      <c r="R17" s="20"/>
      <c r="S17" s="21">
        <f t="shared" si="55"/>
        <v>11338943</v>
      </c>
      <c r="U17" s="20">
        <v>11509937</v>
      </c>
      <c r="V17" s="20"/>
      <c r="W17" s="20"/>
      <c r="X17" s="20"/>
      <c r="Y17" s="21">
        <f t="shared" si="56"/>
        <v>11509937</v>
      </c>
      <c r="AA17" s="20"/>
      <c r="AB17" s="20"/>
      <c r="AC17" s="20"/>
      <c r="AD17" s="20"/>
      <c r="AE17" s="21">
        <f t="shared" si="57"/>
        <v>0</v>
      </c>
      <c r="AG17" s="20"/>
      <c r="AH17" s="20"/>
      <c r="AI17" s="20"/>
      <c r="AJ17" s="20"/>
      <c r="AK17" s="21">
        <f t="shared" si="58"/>
        <v>0</v>
      </c>
      <c r="AM17" s="20"/>
      <c r="AN17" s="20"/>
      <c r="AO17" s="20"/>
      <c r="AP17" s="20"/>
      <c r="AQ17" s="21">
        <f t="shared" si="59"/>
        <v>0</v>
      </c>
      <c r="AS17" s="20"/>
      <c r="AT17" s="20"/>
      <c r="AU17" s="20"/>
      <c r="AV17" s="20"/>
      <c r="AW17" s="21">
        <f t="shared" si="60"/>
        <v>0</v>
      </c>
      <c r="AY17" s="20"/>
      <c r="AZ17" s="20"/>
      <c r="BA17" s="20"/>
      <c r="BB17" s="20"/>
      <c r="BC17" s="21">
        <f t="shared" si="61"/>
        <v>0</v>
      </c>
      <c r="BE17" s="20"/>
      <c r="BF17" s="20"/>
      <c r="BG17" s="20"/>
      <c r="BH17" s="20"/>
      <c r="BI17" s="21">
        <f t="shared" si="62"/>
        <v>0</v>
      </c>
      <c r="BK17" s="20"/>
      <c r="BL17" s="20"/>
      <c r="BM17" s="20"/>
      <c r="BN17" s="20"/>
      <c r="BO17" s="21">
        <f t="shared" si="63"/>
        <v>0</v>
      </c>
      <c r="BQ17" s="20"/>
      <c r="BR17" s="20"/>
      <c r="BS17" s="20"/>
      <c r="BT17" s="20"/>
      <c r="BU17" s="21">
        <f t="shared" si="64"/>
        <v>0</v>
      </c>
      <c r="BW17" s="20">
        <f t="shared" ref="BW17:BW18" si="67">C17+I17+O17+U17+AA17+AG17+AM17+AS17+AY17+BE17+BK17+BQ17</f>
        <v>43329719</v>
      </c>
      <c r="BX17" s="20"/>
      <c r="BY17" s="20"/>
      <c r="BZ17" s="20"/>
      <c r="CA17" s="21">
        <f t="shared" si="66"/>
        <v>43329719</v>
      </c>
    </row>
    <row r="18" spans="1:79" x14ac:dyDescent="0.25">
      <c r="A18" s="37"/>
      <c r="B18" s="19" t="s">
        <v>22</v>
      </c>
      <c r="C18" s="23">
        <v>14.988</v>
      </c>
      <c r="D18" s="23"/>
      <c r="E18" s="23"/>
      <c r="F18" s="23"/>
      <c r="G18" s="23">
        <f t="shared" si="53"/>
        <v>14.988</v>
      </c>
      <c r="I18" s="23">
        <v>15.263999999999999</v>
      </c>
      <c r="J18" s="23"/>
      <c r="K18" s="23"/>
      <c r="L18" s="23"/>
      <c r="M18" s="23">
        <f t="shared" si="54"/>
        <v>15.263999999999999</v>
      </c>
      <c r="O18" s="23">
        <v>15.776999999999999</v>
      </c>
      <c r="P18" s="23"/>
      <c r="Q18" s="23"/>
      <c r="R18" s="23"/>
      <c r="S18" s="23">
        <f t="shared" si="55"/>
        <v>15.776999999999999</v>
      </c>
      <c r="U18" s="23">
        <v>16.670000000000002</v>
      </c>
      <c r="V18" s="23"/>
      <c r="W18" s="23"/>
      <c r="X18" s="23"/>
      <c r="Y18" s="23">
        <f t="shared" si="56"/>
        <v>16.670000000000002</v>
      </c>
      <c r="AA18" s="23"/>
      <c r="AB18" s="23"/>
      <c r="AC18" s="23"/>
      <c r="AD18" s="23"/>
      <c r="AE18" s="23">
        <f t="shared" si="57"/>
        <v>0</v>
      </c>
      <c r="AG18" s="23"/>
      <c r="AH18" s="23"/>
      <c r="AI18" s="23"/>
      <c r="AJ18" s="23"/>
      <c r="AK18" s="23">
        <f t="shared" si="58"/>
        <v>0</v>
      </c>
      <c r="AM18" s="23"/>
      <c r="AN18" s="23"/>
      <c r="AO18" s="23"/>
      <c r="AP18" s="23"/>
      <c r="AQ18" s="23">
        <f t="shared" si="59"/>
        <v>0</v>
      </c>
      <c r="AS18" s="23"/>
      <c r="AT18" s="23"/>
      <c r="AU18" s="23"/>
      <c r="AV18" s="23"/>
      <c r="AW18" s="23">
        <f t="shared" si="60"/>
        <v>0</v>
      </c>
      <c r="AY18" s="23"/>
      <c r="AZ18" s="23"/>
      <c r="BA18" s="23"/>
      <c r="BB18" s="23"/>
      <c r="BC18" s="23">
        <f t="shared" si="61"/>
        <v>0</v>
      </c>
      <c r="BE18" s="23"/>
      <c r="BF18" s="23"/>
      <c r="BG18" s="23"/>
      <c r="BH18" s="23"/>
      <c r="BI18" s="23">
        <f t="shared" si="62"/>
        <v>0</v>
      </c>
      <c r="BK18" s="23"/>
      <c r="BL18" s="23"/>
      <c r="BM18" s="23"/>
      <c r="BN18" s="23"/>
      <c r="BO18" s="23">
        <f t="shared" si="63"/>
        <v>0</v>
      </c>
      <c r="BQ18" s="23"/>
      <c r="BR18" s="23"/>
      <c r="BS18" s="23"/>
      <c r="BT18" s="23"/>
      <c r="BU18" s="23">
        <f t="shared" si="64"/>
        <v>0</v>
      </c>
      <c r="BW18" s="23">
        <f t="shared" si="67"/>
        <v>62.698999999999998</v>
      </c>
      <c r="BX18" s="23"/>
      <c r="BY18" s="23"/>
      <c r="BZ18" s="23"/>
      <c r="CA18" s="23">
        <f t="shared" si="66"/>
        <v>62.698999999999998</v>
      </c>
    </row>
    <row r="19" spans="1:79" ht="8.25" customHeight="1" x14ac:dyDescent="0.25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6.5" x14ac:dyDescent="0.25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25">
      <c r="A21" s="33" t="s">
        <v>70</v>
      </c>
      <c r="B21" s="15" t="s">
        <v>21</v>
      </c>
      <c r="C21" s="16">
        <v>48475074</v>
      </c>
      <c r="D21" s="16">
        <v>6562848</v>
      </c>
      <c r="E21" s="16">
        <v>62695364</v>
      </c>
      <c r="F21" s="16">
        <v>16338879</v>
      </c>
      <c r="G21" s="16">
        <f>SUM(C21:F21)</f>
        <v>134072165</v>
      </c>
      <c r="I21" s="16">
        <v>47698694</v>
      </c>
      <c r="J21" s="16">
        <v>6584145</v>
      </c>
      <c r="K21" s="16">
        <v>54994374</v>
      </c>
      <c r="L21" s="16">
        <v>14752060</v>
      </c>
      <c r="M21" s="16">
        <f>SUM(I21:L21)</f>
        <v>124029273</v>
      </c>
      <c r="O21" s="16">
        <v>44364764</v>
      </c>
      <c r="P21" s="16">
        <v>7143278</v>
      </c>
      <c r="Q21" s="16">
        <v>58422700</v>
      </c>
      <c r="R21" s="16">
        <v>14037440</v>
      </c>
      <c r="S21" s="16">
        <f>SUM(O21:R21)</f>
        <v>123968182</v>
      </c>
      <c r="T21" s="7"/>
      <c r="U21" s="16">
        <v>42931306.417000003</v>
      </c>
      <c r="V21" s="16">
        <v>6265607.682</v>
      </c>
      <c r="W21" s="16">
        <v>53189371.796999998</v>
      </c>
      <c r="X21" s="16">
        <v>12663455.429</v>
      </c>
      <c r="Y21" s="16">
        <f>SUM(U21:X21)</f>
        <v>115049741.325</v>
      </c>
      <c r="AA21" s="16"/>
      <c r="AB21" s="16"/>
      <c r="AC21" s="16"/>
      <c r="AD21" s="16"/>
      <c r="AE21" s="16">
        <f>SUM(AA21:AD21)</f>
        <v>0</v>
      </c>
      <c r="AG21" s="16"/>
      <c r="AH21" s="16"/>
      <c r="AI21" s="16"/>
      <c r="AJ21" s="16"/>
      <c r="AK21" s="16">
        <f>SUM(AG21:AJ21)</f>
        <v>0</v>
      </c>
      <c r="AL21" s="7"/>
      <c r="AM21" s="16"/>
      <c r="AN21" s="16"/>
      <c r="AO21" s="16"/>
      <c r="AP21" s="16"/>
      <c r="AQ21" s="16">
        <f>SUM(AM21:AP21)</f>
        <v>0</v>
      </c>
      <c r="AS21" s="16"/>
      <c r="AT21" s="16"/>
      <c r="AU21" s="16"/>
      <c r="AV21" s="16"/>
      <c r="AW21" s="16">
        <f>SUM(AS21:AV21)</f>
        <v>0</v>
      </c>
      <c r="AY21" s="16"/>
      <c r="AZ21" s="16"/>
      <c r="BA21" s="16"/>
      <c r="BB21" s="16"/>
      <c r="BC21" s="16">
        <f>SUM(AY21:BB21)</f>
        <v>0</v>
      </c>
      <c r="BD21" s="7"/>
      <c r="BE21" s="16"/>
      <c r="BF21" s="16"/>
      <c r="BG21" s="16"/>
      <c r="BH21" s="16"/>
      <c r="BI21" s="16">
        <f>SUM(BE21:BH21)</f>
        <v>0</v>
      </c>
      <c r="BK21" s="16"/>
      <c r="BL21" s="16"/>
      <c r="BM21" s="16"/>
      <c r="BN21" s="16"/>
      <c r="BO21" s="16">
        <f>SUM(BK21:BN21)</f>
        <v>0</v>
      </c>
      <c r="BQ21" s="16"/>
      <c r="BR21" s="16"/>
      <c r="BS21" s="16"/>
      <c r="BT21" s="16"/>
      <c r="BU21" s="16">
        <f>SUM(BQ21:BT21)</f>
        <v>0</v>
      </c>
      <c r="BW21" s="16">
        <f t="shared" ref="BW21:BW22" si="68">C21+I21+O21+U21+AA21+AG21+AM21+AS21+AY21+BE21+BK21+BQ21</f>
        <v>183469838.417</v>
      </c>
      <c r="BX21" s="16">
        <f t="shared" ref="BX21:BX22" si="69">D21+J21+P21+V21+AB21+AH21+AN21+AT21+AZ21+BF21+BL21+BR21</f>
        <v>26555878.682</v>
      </c>
      <c r="BY21" s="16">
        <f t="shared" ref="BY21:BY22" si="70">E21+K21+Q21+W21+AC21+AI21+AO21+AU21+BA21+BG21+BM21+BS21</f>
        <v>229301809.79699999</v>
      </c>
      <c r="BZ21" s="16">
        <f t="shared" ref="BZ21:BZ22" si="71">F21+L21+R21+X21+AD21+AJ21+AP21+AV21+BB21+BH21+BN21+BT21</f>
        <v>57791834.428999998</v>
      </c>
      <c r="CA21" s="16">
        <f>SUM(BW21:BZ21)</f>
        <v>497119361.32500005</v>
      </c>
    </row>
    <row r="22" spans="1:79" ht="19.5" customHeight="1" x14ac:dyDescent="0.25">
      <c r="A22" s="33"/>
      <c r="B22" s="15" t="s">
        <v>22</v>
      </c>
      <c r="C22" s="18">
        <v>1.1243E-2</v>
      </c>
      <c r="D22" s="18">
        <v>0.80575699999999983</v>
      </c>
      <c r="E22" s="18">
        <v>66.778877999999992</v>
      </c>
      <c r="F22" s="18">
        <v>5.5528969999999997</v>
      </c>
      <c r="G22" s="18">
        <f>SUM(C22:F22)</f>
        <v>73.148774999999986</v>
      </c>
      <c r="I22" s="18">
        <v>3.8690999999999996E-2</v>
      </c>
      <c r="J22" s="18">
        <v>0.8714329999999999</v>
      </c>
      <c r="K22" s="18">
        <v>64.926389</v>
      </c>
      <c r="L22" s="18">
        <v>5.2906179999999994</v>
      </c>
      <c r="M22" s="18">
        <f>SUM(I22:L22)</f>
        <v>71.127130999999991</v>
      </c>
      <c r="O22" s="18">
        <v>1.5295E-2</v>
      </c>
      <c r="P22" s="18">
        <v>1.065836</v>
      </c>
      <c r="Q22" s="18">
        <v>63.142259999999979</v>
      </c>
      <c r="R22" s="18">
        <v>5.0475969999999997</v>
      </c>
      <c r="S22" s="18">
        <f>SUM(O22:R22)</f>
        <v>69.270987999999974</v>
      </c>
      <c r="U22" s="18">
        <v>4.9236000000000002E-2</v>
      </c>
      <c r="V22" s="18">
        <v>1.0195000000000001</v>
      </c>
      <c r="W22" s="18">
        <v>60.475513999999997</v>
      </c>
      <c r="X22" s="18">
        <v>4.9794989999999997</v>
      </c>
      <c r="Y22" s="18">
        <f>SUM(U22:X22)</f>
        <v>66.523748999999995</v>
      </c>
      <c r="AA22" s="18"/>
      <c r="AB22" s="18"/>
      <c r="AC22" s="18"/>
      <c r="AD22" s="18"/>
      <c r="AE22" s="18">
        <f>SUM(AA22:AD22)</f>
        <v>0</v>
      </c>
      <c r="AG22" s="18"/>
      <c r="AH22" s="18"/>
      <c r="AI22" s="18"/>
      <c r="AJ22" s="18"/>
      <c r="AK22" s="18">
        <f>SUM(AG22:AJ22)</f>
        <v>0</v>
      </c>
      <c r="AM22" s="18"/>
      <c r="AN22" s="18"/>
      <c r="AO22" s="18"/>
      <c r="AP22" s="18"/>
      <c r="AQ22" s="18">
        <f>SUM(AM22:AP22)</f>
        <v>0</v>
      </c>
      <c r="AS22" s="18"/>
      <c r="AT22" s="18"/>
      <c r="AU22" s="18"/>
      <c r="AV22" s="18"/>
      <c r="AW22" s="18">
        <f>SUM(AS22:AV22)</f>
        <v>0</v>
      </c>
      <c r="AY22" s="18"/>
      <c r="AZ22" s="18"/>
      <c r="BA22" s="18"/>
      <c r="BB22" s="18"/>
      <c r="BC22" s="18">
        <f>SUM(AY22:BB22)</f>
        <v>0</v>
      </c>
      <c r="BE22" s="18"/>
      <c r="BF22" s="18"/>
      <c r="BG22" s="18"/>
      <c r="BH22" s="18"/>
      <c r="BI22" s="18">
        <f>SUM(BE22:BH22)</f>
        <v>0</v>
      </c>
      <c r="BK22" s="18"/>
      <c r="BL22" s="18"/>
      <c r="BM22" s="18"/>
      <c r="BN22" s="18"/>
      <c r="BO22" s="18">
        <f>SUM(BK22:BN22)</f>
        <v>0</v>
      </c>
      <c r="BQ22" s="18"/>
      <c r="BR22" s="18"/>
      <c r="BS22" s="18"/>
      <c r="BT22" s="18"/>
      <c r="BU22" s="18">
        <f>SUM(BQ22:BT22)</f>
        <v>0</v>
      </c>
      <c r="BW22" s="18">
        <f t="shared" si="68"/>
        <v>0.114465</v>
      </c>
      <c r="BX22" s="18">
        <f t="shared" si="69"/>
        <v>3.7625259999999994</v>
      </c>
      <c r="BY22" s="18">
        <f t="shared" si="70"/>
        <v>255.32304099999996</v>
      </c>
      <c r="BZ22" s="18">
        <f t="shared" si="71"/>
        <v>20.870611</v>
      </c>
      <c r="CA22" s="18">
        <f>SUM(BW22:BZ22)</f>
        <v>280.07064299999996</v>
      </c>
    </row>
    <row r="23" spans="1:79" ht="8.25" customHeight="1" x14ac:dyDescent="0.25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8.25" x14ac:dyDescent="0.25">
      <c r="A24" s="13" t="s">
        <v>30</v>
      </c>
      <c r="B24" s="24"/>
      <c r="C24" s="24"/>
      <c r="D24" s="24"/>
      <c r="E24" s="24"/>
      <c r="F24" s="24"/>
      <c r="G24" s="24"/>
      <c r="X24" s="7"/>
      <c r="Y24" s="30"/>
    </row>
    <row r="25" spans="1:79" x14ac:dyDescent="0.25">
      <c r="A25" s="33" t="s">
        <v>71</v>
      </c>
      <c r="B25" s="15" t="s">
        <v>21</v>
      </c>
      <c r="C25" s="16">
        <v>15163265</v>
      </c>
      <c r="D25" s="16">
        <v>1434166</v>
      </c>
      <c r="E25" s="16">
        <v>8394360</v>
      </c>
      <c r="F25" s="16">
        <v>4541036</v>
      </c>
      <c r="G25" s="17">
        <f>SUM(C25:F25)</f>
        <v>29532827</v>
      </c>
      <c r="I25" s="16">
        <v>15445021</v>
      </c>
      <c r="J25" s="16">
        <v>1196722</v>
      </c>
      <c r="K25" s="16">
        <v>7495245</v>
      </c>
      <c r="L25" s="16">
        <v>4062590</v>
      </c>
      <c r="M25" s="17">
        <f>SUM(I25:L25)</f>
        <v>28199578</v>
      </c>
      <c r="O25" s="16">
        <v>17568130</v>
      </c>
      <c r="P25" s="16">
        <v>1021534</v>
      </c>
      <c r="Q25" s="16">
        <v>7386099</v>
      </c>
      <c r="R25" s="16">
        <v>3890632</v>
      </c>
      <c r="S25" s="17">
        <f>SUM(O25:R25)</f>
        <v>29866395</v>
      </c>
      <c r="T25" s="7"/>
      <c r="U25" s="16">
        <v>14872098.405999999</v>
      </c>
      <c r="V25" s="16">
        <v>912099.94400000002</v>
      </c>
      <c r="W25" s="16">
        <v>6948758.6689999998</v>
      </c>
      <c r="X25" s="16">
        <v>3700979.3969999999</v>
      </c>
      <c r="Y25" s="17">
        <f>SUM(U25:X25)</f>
        <v>26433936.416000001</v>
      </c>
      <c r="AA25" s="16"/>
      <c r="AB25" s="16"/>
      <c r="AC25" s="16"/>
      <c r="AD25" s="16"/>
      <c r="AE25" s="17">
        <f>SUM(AA25:AD25)</f>
        <v>0</v>
      </c>
      <c r="AG25" s="16"/>
      <c r="AH25" s="16"/>
      <c r="AI25" s="16"/>
      <c r="AJ25" s="16"/>
      <c r="AK25" s="17">
        <f>SUM(AG25:AJ25)</f>
        <v>0</v>
      </c>
      <c r="AL25" s="7"/>
      <c r="AM25" s="16"/>
      <c r="AN25" s="16"/>
      <c r="AO25" s="16"/>
      <c r="AP25" s="16"/>
      <c r="AQ25" s="17">
        <f>SUM(AM25:AP25)</f>
        <v>0</v>
      </c>
      <c r="AS25" s="16"/>
      <c r="AT25" s="16"/>
      <c r="AU25" s="16"/>
      <c r="AV25" s="16"/>
      <c r="AW25" s="17">
        <f>SUM(AS25:AV25)</f>
        <v>0</v>
      </c>
      <c r="AY25" s="16"/>
      <c r="AZ25" s="16"/>
      <c r="BA25" s="16"/>
      <c r="BB25" s="16"/>
      <c r="BC25" s="17">
        <f>SUM(AY25:BB25)</f>
        <v>0</v>
      </c>
      <c r="BD25" s="7"/>
      <c r="BE25" s="16"/>
      <c r="BF25" s="16"/>
      <c r="BG25" s="16"/>
      <c r="BH25" s="16"/>
      <c r="BI25" s="17">
        <f>SUM(BE25:BH25)</f>
        <v>0</v>
      </c>
      <c r="BK25" s="16"/>
      <c r="BL25" s="16"/>
      <c r="BM25" s="16"/>
      <c r="BN25" s="16"/>
      <c r="BO25" s="17">
        <f>SUM(BK25:BN25)</f>
        <v>0</v>
      </c>
      <c r="BQ25" s="16"/>
      <c r="BR25" s="16"/>
      <c r="BS25" s="16"/>
      <c r="BT25" s="16"/>
      <c r="BU25" s="17">
        <f>SUM(BQ25:BT25)</f>
        <v>0</v>
      </c>
      <c r="BW25" s="16">
        <f t="shared" ref="BW25:BW26" si="72">C25+I25+O25+U25+AA25+AG25+AM25+AS25+AY25+BE25+BK25+BQ25</f>
        <v>63048514.406000003</v>
      </c>
      <c r="BX25" s="16">
        <f t="shared" ref="BX25:BX26" si="73">D25+J25+P25+V25+AB25+AH25+AN25+AT25+AZ25+BF25+BL25+BR25</f>
        <v>4564521.9440000001</v>
      </c>
      <c r="BY25" s="16">
        <f t="shared" ref="BY25:BY26" si="74">E25+K25+Q25+W25+AC25+AI25+AO25+AU25+BA25+BG25+BM25+BS25</f>
        <v>30224462.669</v>
      </c>
      <c r="BZ25" s="16">
        <f t="shared" ref="BZ25:BZ26" si="75">F25+L25+R25+X25+AD25+AJ25+AP25+AV25+BB25+BH25+BN25+BT25</f>
        <v>16195237.397</v>
      </c>
      <c r="CA25" s="17">
        <f>SUM(BW25:BZ25)</f>
        <v>114032736.41600001</v>
      </c>
    </row>
    <row r="26" spans="1:79" x14ac:dyDescent="0.25">
      <c r="A26" s="33"/>
      <c r="B26" s="15" t="s">
        <v>22</v>
      </c>
      <c r="C26" s="18">
        <v>12.943</v>
      </c>
      <c r="D26" s="18">
        <v>1.891</v>
      </c>
      <c r="E26" s="18"/>
      <c r="F26" s="18"/>
      <c r="G26" s="18">
        <f>SUM(C26:F26)</f>
        <v>14.834</v>
      </c>
      <c r="I26" s="18">
        <v>12.563000000000001</v>
      </c>
      <c r="J26" s="18">
        <v>1.552</v>
      </c>
      <c r="K26" s="18"/>
      <c r="L26" s="18"/>
      <c r="M26" s="18">
        <f>SUM(I26:L26)</f>
        <v>14.115</v>
      </c>
      <c r="O26" s="18">
        <v>14.525</v>
      </c>
      <c r="P26" s="18">
        <v>1.3580000000000001</v>
      </c>
      <c r="Q26" s="18"/>
      <c r="R26" s="18"/>
      <c r="S26" s="18">
        <f>SUM(O26:R26)</f>
        <v>15.883000000000001</v>
      </c>
      <c r="U26" s="18">
        <v>14.353999999999999</v>
      </c>
      <c r="V26" s="18">
        <v>1.278</v>
      </c>
      <c r="W26" s="18"/>
      <c r="X26" s="18"/>
      <c r="Y26" s="18">
        <f>SUM(U26:X26)</f>
        <v>15.632</v>
      </c>
      <c r="AA26" s="18"/>
      <c r="AB26" s="18"/>
      <c r="AC26" s="18"/>
      <c r="AD26" s="18"/>
      <c r="AE26" s="18">
        <f>SUM(AA26:AD26)</f>
        <v>0</v>
      </c>
      <c r="AG26" s="18"/>
      <c r="AH26" s="18"/>
      <c r="AI26" s="18"/>
      <c r="AJ26" s="18"/>
      <c r="AK26" s="18">
        <f>SUM(AG26:AJ26)</f>
        <v>0</v>
      </c>
      <c r="AM26" s="18"/>
      <c r="AN26" s="18"/>
      <c r="AO26" s="18"/>
      <c r="AP26" s="18"/>
      <c r="AQ26" s="18">
        <f>SUM(AM26:AP26)</f>
        <v>0</v>
      </c>
      <c r="AS26" s="18"/>
      <c r="AT26" s="18"/>
      <c r="AU26" s="18"/>
      <c r="AV26" s="18"/>
      <c r="AW26" s="18">
        <f>SUM(AS26:AV26)</f>
        <v>0</v>
      </c>
      <c r="AY26" s="18"/>
      <c r="AZ26" s="18"/>
      <c r="BA26" s="18"/>
      <c r="BB26" s="18"/>
      <c r="BC26" s="18">
        <f>SUM(AY26:BB26)</f>
        <v>0</v>
      </c>
      <c r="BE26" s="18"/>
      <c r="BF26" s="18"/>
      <c r="BG26" s="18"/>
      <c r="BH26" s="18"/>
      <c r="BI26" s="18">
        <f>SUM(BE26:BH26)</f>
        <v>0</v>
      </c>
      <c r="BK26" s="18"/>
      <c r="BL26" s="18"/>
      <c r="BM26" s="18"/>
      <c r="BN26" s="18"/>
      <c r="BO26" s="18">
        <f>SUM(BK26:BN26)</f>
        <v>0</v>
      </c>
      <c r="BQ26" s="18"/>
      <c r="BR26" s="18"/>
      <c r="BS26" s="18"/>
      <c r="BT26" s="18"/>
      <c r="BU26" s="18">
        <f>SUM(BQ26:BT26)</f>
        <v>0</v>
      </c>
      <c r="BW26" s="18">
        <f t="shared" si="72"/>
        <v>54.384999999999998</v>
      </c>
      <c r="BX26" s="18">
        <f t="shared" si="73"/>
        <v>6.0790000000000006</v>
      </c>
      <c r="BY26" s="18">
        <f t="shared" si="74"/>
        <v>0</v>
      </c>
      <c r="BZ26" s="18">
        <f t="shared" si="75"/>
        <v>0</v>
      </c>
      <c r="CA26" s="18">
        <f>SUM(BW26:BZ26)</f>
        <v>60.463999999999999</v>
      </c>
    </row>
    <row r="27" spans="1:79" ht="8.25" customHeight="1" x14ac:dyDescent="0.25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25">
      <c r="A28" s="13" t="s">
        <v>31</v>
      </c>
      <c r="B28" s="24"/>
      <c r="C28" s="24"/>
      <c r="D28" s="24"/>
      <c r="E28" s="24"/>
      <c r="F28" s="24"/>
      <c r="G28" s="24"/>
    </row>
    <row r="29" spans="1:79" x14ac:dyDescent="0.25">
      <c r="A29" s="33" t="s">
        <v>59</v>
      </c>
      <c r="B29" s="15" t="s">
        <v>21</v>
      </c>
      <c r="C29" s="16"/>
      <c r="D29" s="16"/>
      <c r="E29" s="16">
        <v>102509</v>
      </c>
      <c r="F29" s="16"/>
      <c r="G29" s="17">
        <f>SUM(C29:F29)</f>
        <v>102509</v>
      </c>
      <c r="I29" s="16"/>
      <c r="J29" s="16"/>
      <c r="K29" s="16">
        <v>88993</v>
      </c>
      <c r="L29" s="16"/>
      <c r="M29" s="17">
        <f>SUM(I29:L29)</f>
        <v>88993</v>
      </c>
      <c r="O29" s="16"/>
      <c r="P29" s="16"/>
      <c r="Q29" s="16">
        <v>91621</v>
      </c>
      <c r="R29" s="16"/>
      <c r="S29" s="17">
        <f>SUM(O29:R29)</f>
        <v>91621</v>
      </c>
      <c r="T29" s="7"/>
      <c r="U29" s="16"/>
      <c r="V29" s="16"/>
      <c r="W29" s="16">
        <v>81769.672999999995</v>
      </c>
      <c r="X29" s="16"/>
      <c r="Y29" s="17">
        <f>SUM(U29:X29)</f>
        <v>81769.672999999995</v>
      </c>
      <c r="AA29" s="16"/>
      <c r="AB29" s="16"/>
      <c r="AC29" s="16"/>
      <c r="AD29" s="16"/>
      <c r="AE29" s="17">
        <f>SUM(AA29:AD29)</f>
        <v>0</v>
      </c>
      <c r="AG29" s="16"/>
      <c r="AH29" s="16"/>
      <c r="AI29" s="16"/>
      <c r="AJ29" s="16"/>
      <c r="AK29" s="17">
        <f>SUM(AG29:AJ29)</f>
        <v>0</v>
      </c>
      <c r="AL29" s="7"/>
      <c r="AM29" s="16"/>
      <c r="AN29" s="16"/>
      <c r="AO29" s="16"/>
      <c r="AP29" s="16"/>
      <c r="AQ29" s="17">
        <f>SUM(AM29:AP29)</f>
        <v>0</v>
      </c>
      <c r="AS29" s="16"/>
      <c r="AT29" s="16"/>
      <c r="AU29" s="16"/>
      <c r="AV29" s="16"/>
      <c r="AW29" s="17">
        <f>SUM(AS29:AV29)</f>
        <v>0</v>
      </c>
      <c r="AY29" s="16"/>
      <c r="AZ29" s="16"/>
      <c r="BA29" s="16"/>
      <c r="BB29" s="16"/>
      <c r="BC29" s="17">
        <f>SUM(AY29:BB29)</f>
        <v>0</v>
      </c>
      <c r="BD29" s="7"/>
      <c r="BE29" s="16"/>
      <c r="BF29" s="16"/>
      <c r="BG29" s="16"/>
      <c r="BH29" s="16"/>
      <c r="BI29" s="17">
        <f>SUM(BE29:BH29)</f>
        <v>0</v>
      </c>
      <c r="BK29" s="16"/>
      <c r="BL29" s="16"/>
      <c r="BM29" s="16"/>
      <c r="BN29" s="16"/>
      <c r="BO29" s="17">
        <f>SUM(BK29:BN29)</f>
        <v>0</v>
      </c>
      <c r="BQ29" s="16"/>
      <c r="BR29" s="16"/>
      <c r="BS29" s="16"/>
      <c r="BT29" s="16"/>
      <c r="BU29" s="17">
        <f>SUM(BQ29:BT29)</f>
        <v>0</v>
      </c>
      <c r="BW29" s="16">
        <f t="shared" ref="BW29:BW30" si="76">C29+I29+O29+U29+AA29+AG29+AM29+AS29+AY29+BE29+BK29+BQ29</f>
        <v>0</v>
      </c>
      <c r="BX29" s="16">
        <f t="shared" ref="BX29:BX30" si="77">D29+J29+P29+V29+AB29+AH29+AN29+AT29+AZ29+BF29+BL29+BR29</f>
        <v>0</v>
      </c>
      <c r="BY29" s="16">
        <f t="shared" ref="BY29:BY30" si="78">E29+K29+Q29+W29+AC29+AI29+AO29+AU29+BA29+BG29+BM29+BS29</f>
        <v>364892.67300000001</v>
      </c>
      <c r="BZ29" s="16">
        <f t="shared" ref="BZ29:BZ30" si="79">F29+L29+R29+X29+AD29+AJ29+AP29+AV29+BB29+BH29+BN29+BT29</f>
        <v>0</v>
      </c>
      <c r="CA29" s="17">
        <f>SUM(BW29:BZ29)</f>
        <v>364892.67300000001</v>
      </c>
    </row>
    <row r="30" spans="1:79" x14ac:dyDescent="0.25">
      <c r="A30" s="33"/>
      <c r="B30" s="15" t="s">
        <v>22</v>
      </c>
      <c r="C30" s="18"/>
      <c r="D30" s="18"/>
      <c r="E30" s="18">
        <v>0.123</v>
      </c>
      <c r="F30" s="18"/>
      <c r="G30" s="18">
        <f>SUM(C30:F30)</f>
        <v>0.123</v>
      </c>
      <c r="I30" s="18"/>
      <c r="J30" s="18"/>
      <c r="K30" s="18">
        <v>0.11799999999999999</v>
      </c>
      <c r="L30" s="18"/>
      <c r="M30" s="18">
        <f>SUM(I30:L30)</f>
        <v>0.11799999999999999</v>
      </c>
      <c r="O30" s="18"/>
      <c r="P30" s="18"/>
      <c r="Q30" s="18">
        <v>0.11799999999999999</v>
      </c>
      <c r="R30" s="18"/>
      <c r="S30" s="18">
        <f>SUM(O30:R30)</f>
        <v>0.11799999999999999</v>
      </c>
      <c r="U30" s="18"/>
      <c r="V30" s="18"/>
      <c r="W30" s="18">
        <v>0.19811400000000001</v>
      </c>
      <c r="X30" s="18"/>
      <c r="Y30" s="18">
        <f>SUM(U30:X30)</f>
        <v>0.19811400000000001</v>
      </c>
      <c r="AA30" s="18"/>
      <c r="AB30" s="18"/>
      <c r="AC30" s="18"/>
      <c r="AD30" s="18"/>
      <c r="AE30" s="18">
        <f>SUM(AA30:AD30)</f>
        <v>0</v>
      </c>
      <c r="AG30" s="18"/>
      <c r="AH30" s="18"/>
      <c r="AI30" s="18"/>
      <c r="AJ30" s="18"/>
      <c r="AK30" s="18">
        <f>SUM(AG30:AJ30)</f>
        <v>0</v>
      </c>
      <c r="AM30" s="18"/>
      <c r="AN30" s="18"/>
      <c r="AO30" s="18"/>
      <c r="AP30" s="18"/>
      <c r="AQ30" s="18">
        <f>SUM(AM30:AP30)</f>
        <v>0</v>
      </c>
      <c r="AS30" s="18"/>
      <c r="AT30" s="18"/>
      <c r="AU30" s="18"/>
      <c r="AV30" s="18"/>
      <c r="AW30" s="18">
        <f>SUM(AS30:AV30)</f>
        <v>0</v>
      </c>
      <c r="AY30" s="18"/>
      <c r="AZ30" s="18"/>
      <c r="BA30" s="18"/>
      <c r="BB30" s="18"/>
      <c r="BC30" s="18">
        <f>SUM(AY30:BB30)</f>
        <v>0</v>
      </c>
      <c r="BE30" s="18"/>
      <c r="BF30" s="18"/>
      <c r="BG30" s="18"/>
      <c r="BH30" s="18"/>
      <c r="BI30" s="18">
        <f>SUM(BE30:BH30)</f>
        <v>0</v>
      </c>
      <c r="BK30" s="18"/>
      <c r="BL30" s="18"/>
      <c r="BM30" s="18"/>
      <c r="BN30" s="18"/>
      <c r="BO30" s="18">
        <f>SUM(BK30:BN30)</f>
        <v>0</v>
      </c>
      <c r="BQ30" s="18"/>
      <c r="BR30" s="18"/>
      <c r="BS30" s="18"/>
      <c r="BT30" s="18"/>
      <c r="BU30" s="18">
        <f>SUM(BQ30:BT30)</f>
        <v>0</v>
      </c>
      <c r="BW30" s="18">
        <f t="shared" si="76"/>
        <v>0</v>
      </c>
      <c r="BX30" s="18">
        <f t="shared" si="77"/>
        <v>0</v>
      </c>
      <c r="BY30" s="18">
        <f t="shared" si="78"/>
        <v>0.557114</v>
      </c>
      <c r="BZ30" s="18">
        <f t="shared" si="79"/>
        <v>0</v>
      </c>
      <c r="CA30" s="18">
        <f>SUM(BW30:BZ30)</f>
        <v>0.557114</v>
      </c>
    </row>
    <row r="31" spans="1:79" ht="8.25" customHeight="1" x14ac:dyDescent="0.25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8.25" x14ac:dyDescent="0.25">
      <c r="A32" s="13" t="s">
        <v>32</v>
      </c>
      <c r="B32" s="24"/>
      <c r="C32" s="24"/>
      <c r="D32" s="24"/>
      <c r="E32" s="24"/>
      <c r="F32" s="24"/>
      <c r="G32" s="24"/>
    </row>
    <row r="33" spans="1:79" x14ac:dyDescent="0.25">
      <c r="A33" s="33" t="s">
        <v>60</v>
      </c>
      <c r="B33" s="15" t="s">
        <v>21</v>
      </c>
      <c r="C33" s="16"/>
      <c r="D33" s="16"/>
      <c r="E33" s="16">
        <v>104046</v>
      </c>
      <c r="F33" s="16"/>
      <c r="G33" s="17">
        <f>SUM(C33:F33)</f>
        <v>104046</v>
      </c>
      <c r="I33" s="16"/>
      <c r="J33" s="16"/>
      <c r="K33" s="16">
        <v>96655</v>
      </c>
      <c r="L33" s="16"/>
      <c r="M33" s="17">
        <f>SUM(I33:L33)</f>
        <v>96655</v>
      </c>
      <c r="O33" s="16"/>
      <c r="P33" s="16"/>
      <c r="Q33" s="16">
        <v>93141</v>
      </c>
      <c r="R33" s="16"/>
      <c r="S33" s="17">
        <f>SUM(O33:R33)</f>
        <v>93141</v>
      </c>
      <c r="T33" s="7"/>
      <c r="U33" s="16"/>
      <c r="V33" s="16"/>
      <c r="W33" s="16">
        <v>76644.676999999996</v>
      </c>
      <c r="X33" s="16"/>
      <c r="Y33" s="17">
        <f>SUM(U33:X33)</f>
        <v>76644.676999999996</v>
      </c>
      <c r="AA33" s="16"/>
      <c r="AB33" s="16"/>
      <c r="AC33" s="16"/>
      <c r="AD33" s="16"/>
      <c r="AE33" s="17">
        <f>SUM(AA33:AD33)</f>
        <v>0</v>
      </c>
      <c r="AG33" s="16"/>
      <c r="AH33" s="16"/>
      <c r="AI33" s="16"/>
      <c r="AJ33" s="16"/>
      <c r="AK33" s="17">
        <f>SUM(AG33:AJ33)</f>
        <v>0</v>
      </c>
      <c r="AL33" s="7"/>
      <c r="AM33" s="16"/>
      <c r="AN33" s="16"/>
      <c r="AO33" s="16"/>
      <c r="AP33" s="16"/>
      <c r="AQ33" s="17">
        <f>SUM(AM33:AP33)</f>
        <v>0</v>
      </c>
      <c r="AS33" s="16"/>
      <c r="AT33" s="16"/>
      <c r="AU33" s="16"/>
      <c r="AV33" s="16"/>
      <c r="AW33" s="17">
        <f>SUM(AS33:AV33)</f>
        <v>0</v>
      </c>
      <c r="AY33" s="16"/>
      <c r="AZ33" s="16"/>
      <c r="BA33" s="16"/>
      <c r="BB33" s="16"/>
      <c r="BC33" s="17">
        <f>SUM(AY33:BB33)</f>
        <v>0</v>
      </c>
      <c r="BD33" s="7"/>
      <c r="BE33" s="16"/>
      <c r="BF33" s="16"/>
      <c r="BG33" s="16"/>
      <c r="BH33" s="16"/>
      <c r="BI33" s="17">
        <f>SUM(BE33:BH33)</f>
        <v>0</v>
      </c>
      <c r="BK33" s="16"/>
      <c r="BL33" s="16"/>
      <c r="BM33" s="16"/>
      <c r="BN33" s="16"/>
      <c r="BO33" s="17">
        <f>SUM(BK33:BN33)</f>
        <v>0</v>
      </c>
      <c r="BQ33" s="16"/>
      <c r="BR33" s="16"/>
      <c r="BS33" s="16"/>
      <c r="BT33" s="16"/>
      <c r="BU33" s="17">
        <f>SUM(BQ33:BT33)</f>
        <v>0</v>
      </c>
      <c r="BW33" s="16">
        <f t="shared" ref="BW33:BW34" si="80">C33+I33+O33+U33+AA33+AG33+AM33+AS33+AY33+BE33+BK33+BQ33</f>
        <v>0</v>
      </c>
      <c r="BX33" s="16">
        <f t="shared" ref="BX33:BX34" si="81">D33+J33+P33+V33+AB33+AH33+AN33+AT33+AZ33+BF33+BL33+BR33</f>
        <v>0</v>
      </c>
      <c r="BY33" s="16">
        <f t="shared" ref="BY33:BY34" si="82">E33+K33+Q33+W33+AC33+AI33+AO33+AU33+BA33+BG33+BM33+BS33</f>
        <v>370486.67700000003</v>
      </c>
      <c r="BZ33" s="16">
        <f t="shared" ref="BZ33:BZ34" si="83">F33+L33+R33+X33+AD33+AJ33+AP33+AV33+BB33+BH33+BN33+BT33</f>
        <v>0</v>
      </c>
      <c r="CA33" s="17">
        <f>SUM(BW33:BZ33)</f>
        <v>370486.67700000003</v>
      </c>
    </row>
    <row r="34" spans="1:79" x14ac:dyDescent="0.25">
      <c r="A34" s="33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0"/>
        <v>0</v>
      </c>
      <c r="BX34" s="18">
        <f t="shared" si="81"/>
        <v>0</v>
      </c>
      <c r="BY34" s="18">
        <f t="shared" si="82"/>
        <v>0</v>
      </c>
      <c r="BZ34" s="18">
        <f t="shared" si="83"/>
        <v>0</v>
      </c>
      <c r="CA34" s="18">
        <f>SUM(BW34:BZ34)</f>
        <v>0</v>
      </c>
    </row>
    <row r="35" spans="1:79" ht="8.25" customHeight="1" x14ac:dyDescent="0.25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8.25" x14ac:dyDescent="0.25">
      <c r="A36" s="13" t="s">
        <v>44</v>
      </c>
      <c r="B36" s="24"/>
      <c r="C36" s="24"/>
      <c r="D36" s="24"/>
      <c r="E36" s="24"/>
      <c r="F36" s="24"/>
      <c r="G36" s="24"/>
    </row>
    <row r="37" spans="1:79" x14ac:dyDescent="0.25">
      <c r="A37" s="33" t="s">
        <v>33</v>
      </c>
      <c r="B37" s="15" t="s">
        <v>21</v>
      </c>
      <c r="C37" s="16"/>
      <c r="D37" s="16"/>
      <c r="E37" s="16">
        <v>44417</v>
      </c>
      <c r="F37" s="16"/>
      <c r="G37" s="17">
        <f>SUM(C37:F37)</f>
        <v>44417</v>
      </c>
      <c r="I37" s="16"/>
      <c r="J37" s="16"/>
      <c r="K37" s="16">
        <v>47543</v>
      </c>
      <c r="L37" s="16"/>
      <c r="M37" s="17">
        <f>SUM(I37:L37)</f>
        <v>47543</v>
      </c>
      <c r="O37" s="16"/>
      <c r="P37" s="16"/>
      <c r="Q37" s="16">
        <v>45162</v>
      </c>
      <c r="R37" s="16"/>
      <c r="S37" s="17">
        <f>SUM(O37:R37)</f>
        <v>45162</v>
      </c>
      <c r="T37" s="7"/>
      <c r="U37" s="16"/>
      <c r="V37" s="16"/>
      <c r="W37" s="16">
        <v>41667.75</v>
      </c>
      <c r="X37" s="16"/>
      <c r="Y37" s="17">
        <f>SUM(U37:X37)</f>
        <v>41667.75</v>
      </c>
      <c r="AA37" s="16"/>
      <c r="AB37" s="16"/>
      <c r="AC37" s="16"/>
      <c r="AD37" s="16"/>
      <c r="AE37" s="17">
        <f>SUM(AA37:AD37)</f>
        <v>0</v>
      </c>
      <c r="AG37" s="16"/>
      <c r="AH37" s="16"/>
      <c r="AI37" s="16"/>
      <c r="AJ37" s="16"/>
      <c r="AK37" s="17">
        <f>SUM(AG37:AJ37)</f>
        <v>0</v>
      </c>
      <c r="AL37" s="7"/>
      <c r="AM37" s="16"/>
      <c r="AN37" s="16"/>
      <c r="AO37" s="16"/>
      <c r="AP37" s="16"/>
      <c r="AQ37" s="17">
        <f>SUM(AM37:AP37)</f>
        <v>0</v>
      </c>
      <c r="AS37" s="16"/>
      <c r="AT37" s="16"/>
      <c r="AU37" s="16"/>
      <c r="AV37" s="16"/>
      <c r="AW37" s="17">
        <f>SUM(AS37:AV37)</f>
        <v>0</v>
      </c>
      <c r="AY37" s="16"/>
      <c r="AZ37" s="16"/>
      <c r="BA37" s="16"/>
      <c r="BB37" s="16"/>
      <c r="BC37" s="17">
        <f>SUM(AY37:BB37)</f>
        <v>0</v>
      </c>
      <c r="BD37" s="7"/>
      <c r="BE37" s="16"/>
      <c r="BF37" s="16"/>
      <c r="BG37" s="16"/>
      <c r="BH37" s="16"/>
      <c r="BI37" s="17">
        <f>SUM(BE37:BH37)</f>
        <v>0</v>
      </c>
      <c r="BK37" s="16"/>
      <c r="BL37" s="16"/>
      <c r="BM37" s="16"/>
      <c r="BN37" s="16"/>
      <c r="BO37" s="17">
        <f>SUM(BK37:BN37)</f>
        <v>0</v>
      </c>
      <c r="BQ37" s="16"/>
      <c r="BR37" s="16"/>
      <c r="BS37" s="16"/>
      <c r="BT37" s="16"/>
      <c r="BU37" s="17">
        <f>SUM(BQ37:BT37)</f>
        <v>0</v>
      </c>
      <c r="BW37" s="16">
        <f t="shared" ref="BW37:BW38" si="84">C37+I37+O37+U37+AA37+AG37+AM37+AS37+AY37+BE37+BK37+BQ37</f>
        <v>0</v>
      </c>
      <c r="BX37" s="16">
        <f t="shared" ref="BX37:BX38" si="85">D37+J37+P37+V37+AB37+AH37+AN37+AT37+AZ37+BF37+BL37+BR37</f>
        <v>0</v>
      </c>
      <c r="BY37" s="16">
        <f t="shared" ref="BY37:BY38" si="86">E37+K37+Q37+W37+AC37+AI37+AO37+AU37+BA37+BG37+BM37+BS37</f>
        <v>178789.75</v>
      </c>
      <c r="BZ37" s="16">
        <f t="shared" ref="BZ37:BZ38" si="87">F37+L37+R37+X37+AD37+AJ37+AP37+AV37+BB37+BH37+BN37+BT37</f>
        <v>0</v>
      </c>
      <c r="CA37" s="17">
        <f>SUM(BW37:BZ37)</f>
        <v>178789.75</v>
      </c>
    </row>
    <row r="38" spans="1:79" x14ac:dyDescent="0.25">
      <c r="A38" s="33"/>
      <c r="B38" s="15" t="s">
        <v>22</v>
      </c>
      <c r="C38" s="18"/>
      <c r="D38" s="18"/>
      <c r="E38" s="18"/>
      <c r="F38" s="18"/>
      <c r="G38" s="18">
        <f>SUM(C38:F38)</f>
        <v>0</v>
      </c>
      <c r="I38" s="18"/>
      <c r="J38" s="18"/>
      <c r="K38" s="18"/>
      <c r="L38" s="18"/>
      <c r="M38" s="18">
        <f>SUM(I38:L38)</f>
        <v>0</v>
      </c>
      <c r="O38" s="18"/>
      <c r="P38" s="18"/>
      <c r="Q38" s="18"/>
      <c r="R38" s="18"/>
      <c r="S38" s="18">
        <f>SUM(O38:R38)</f>
        <v>0</v>
      </c>
      <c r="U38" s="18"/>
      <c r="V38" s="18"/>
      <c r="W38" s="18"/>
      <c r="X38" s="18"/>
      <c r="Y38" s="18">
        <f>SUM(U38:X38)</f>
        <v>0</v>
      </c>
      <c r="AA38" s="18"/>
      <c r="AB38" s="18"/>
      <c r="AC38" s="18"/>
      <c r="AD38" s="18"/>
      <c r="AE38" s="18">
        <f>SUM(AA38:AD38)</f>
        <v>0</v>
      </c>
      <c r="AG38" s="18"/>
      <c r="AH38" s="18"/>
      <c r="AI38" s="18"/>
      <c r="AJ38" s="18"/>
      <c r="AK38" s="18">
        <f>SUM(AG38:AJ38)</f>
        <v>0</v>
      </c>
      <c r="AM38" s="18"/>
      <c r="AN38" s="18"/>
      <c r="AO38" s="18"/>
      <c r="AP38" s="18"/>
      <c r="AQ38" s="18">
        <f>SUM(AM38:AP38)</f>
        <v>0</v>
      </c>
      <c r="AS38" s="18"/>
      <c r="AT38" s="18"/>
      <c r="AU38" s="18"/>
      <c r="AV38" s="18"/>
      <c r="AW38" s="18">
        <f>SUM(AS38:AV38)</f>
        <v>0</v>
      </c>
      <c r="AY38" s="18"/>
      <c r="AZ38" s="18"/>
      <c r="BA38" s="18"/>
      <c r="BB38" s="18"/>
      <c r="BC38" s="18">
        <f>SUM(AY38:BB38)</f>
        <v>0</v>
      </c>
      <c r="BE38" s="18"/>
      <c r="BF38" s="18"/>
      <c r="BG38" s="18"/>
      <c r="BH38" s="18"/>
      <c r="BI38" s="18">
        <f>SUM(BE38:BH38)</f>
        <v>0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4"/>
        <v>0</v>
      </c>
      <c r="BX38" s="18">
        <f t="shared" si="85"/>
        <v>0</v>
      </c>
      <c r="BY38" s="18">
        <f t="shared" si="86"/>
        <v>0</v>
      </c>
      <c r="BZ38" s="18">
        <f t="shared" si="87"/>
        <v>0</v>
      </c>
      <c r="CA38" s="18">
        <f>SUM(BW38:BZ38)</f>
        <v>0</v>
      </c>
    </row>
    <row r="39" spans="1:79" ht="8.25" customHeight="1" x14ac:dyDescent="0.25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8.25" x14ac:dyDescent="0.25">
      <c r="A40" s="13" t="s">
        <v>34</v>
      </c>
      <c r="B40" s="24"/>
      <c r="C40" s="24"/>
      <c r="D40" s="24"/>
      <c r="E40" s="24"/>
      <c r="F40" s="24"/>
      <c r="G40" s="24"/>
    </row>
    <row r="41" spans="1:79" x14ac:dyDescent="0.25">
      <c r="A41" s="39" t="s">
        <v>35</v>
      </c>
      <c r="B41" s="15" t="s">
        <v>21</v>
      </c>
      <c r="C41" s="16">
        <v>13288027</v>
      </c>
      <c r="D41" s="16"/>
      <c r="E41" s="16">
        <v>381210</v>
      </c>
      <c r="F41" s="16">
        <v>14755</v>
      </c>
      <c r="G41" s="17">
        <f>SUM(C41:F41)</f>
        <v>13683992</v>
      </c>
      <c r="I41" s="16">
        <v>19259253</v>
      </c>
      <c r="J41" s="16"/>
      <c r="K41" s="16">
        <v>227805</v>
      </c>
      <c r="L41" s="16">
        <v>14932</v>
      </c>
      <c r="M41" s="17">
        <f>SUM(I41:L41)</f>
        <v>19501990</v>
      </c>
      <c r="O41" s="16">
        <v>20498371</v>
      </c>
      <c r="P41" s="16"/>
      <c r="Q41" s="16">
        <v>254542</v>
      </c>
      <c r="R41" s="16">
        <v>16377</v>
      </c>
      <c r="S41" s="17">
        <f>SUM(O41:R41)</f>
        <v>20769290</v>
      </c>
      <c r="T41" s="7"/>
      <c r="U41" s="16">
        <v>25248709.283</v>
      </c>
      <c r="V41" s="16"/>
      <c r="W41" s="16">
        <v>301996.28999999998</v>
      </c>
      <c r="X41" s="16">
        <v>15525.279</v>
      </c>
      <c r="Y41" s="17">
        <f>SUM(U41:X41)</f>
        <v>25566230.851999998</v>
      </c>
      <c r="AA41" s="16"/>
      <c r="AB41" s="16"/>
      <c r="AC41" s="16"/>
      <c r="AD41" s="16"/>
      <c r="AE41" s="17">
        <f>SUM(AA41:AD41)</f>
        <v>0</v>
      </c>
      <c r="AG41" s="16"/>
      <c r="AH41" s="16"/>
      <c r="AI41" s="16"/>
      <c r="AJ41" s="16"/>
      <c r="AK41" s="17">
        <f>SUM(AG41:AJ41)</f>
        <v>0</v>
      </c>
      <c r="AL41" s="7"/>
      <c r="AM41" s="16"/>
      <c r="AN41" s="16"/>
      <c r="AO41" s="16"/>
      <c r="AP41" s="16"/>
      <c r="AQ41" s="17">
        <f>SUM(AM41:AP41)</f>
        <v>0</v>
      </c>
      <c r="AS41" s="16"/>
      <c r="AT41" s="16"/>
      <c r="AU41" s="16"/>
      <c r="AV41" s="16"/>
      <c r="AW41" s="17">
        <f>SUM(AS41:AV41)</f>
        <v>0</v>
      </c>
      <c r="AY41" s="16"/>
      <c r="AZ41" s="16"/>
      <c r="BA41" s="16"/>
      <c r="BB41" s="16"/>
      <c r="BC41" s="17">
        <f>SUM(AY41:BB41)</f>
        <v>0</v>
      </c>
      <c r="BD41" s="7"/>
      <c r="BE41" s="16"/>
      <c r="BF41" s="16"/>
      <c r="BG41" s="16"/>
      <c r="BH41" s="16"/>
      <c r="BI41" s="17">
        <f>SUM(BE41:BH41)</f>
        <v>0</v>
      </c>
      <c r="BK41" s="16"/>
      <c r="BL41" s="16"/>
      <c r="BM41" s="16"/>
      <c r="BN41" s="16"/>
      <c r="BO41" s="17">
        <f>SUM(BK41:BN41)</f>
        <v>0</v>
      </c>
      <c r="BQ41" s="16"/>
      <c r="BR41" s="16"/>
      <c r="BS41" s="16"/>
      <c r="BT41" s="16"/>
      <c r="BU41" s="17">
        <f>SUM(BQ41:BT41)</f>
        <v>0</v>
      </c>
      <c r="BW41" s="16">
        <f t="shared" ref="BW41:BW42" si="88">C41+I41+O41+U41+AA41+AG41+AM41+AS41+AY41+BE41+BK41+BQ41</f>
        <v>78294360.282999992</v>
      </c>
      <c r="BX41" s="16">
        <f t="shared" ref="BX41:BX42" si="89">D41+J41+P41+V41+AB41+AH41+AN41+AT41+AZ41+BF41+BL41+BR41</f>
        <v>0</v>
      </c>
      <c r="BY41" s="16">
        <f t="shared" ref="BY41:BY42" si="90">E41+K41+Q41+W41+AC41+AI41+AO41+AU41+BA41+BG41+BM41+BS41</f>
        <v>1165553.29</v>
      </c>
      <c r="BZ41" s="16">
        <f t="shared" ref="BZ41:BZ42" si="91">F41+L41+R41+X41+AD41+AJ41+AP41+AV41+BB41+BH41+BN41+BT41</f>
        <v>61589.279000000002</v>
      </c>
      <c r="CA41" s="17">
        <f>SUM(BW41:BZ41)</f>
        <v>79521502.851999998</v>
      </c>
    </row>
    <row r="42" spans="1:79" ht="20.25" customHeight="1" x14ac:dyDescent="0.25">
      <c r="A42" s="40"/>
      <c r="B42" s="15" t="s">
        <v>22</v>
      </c>
      <c r="C42" s="18">
        <v>0.55600000000000005</v>
      </c>
      <c r="D42" s="18"/>
      <c r="E42" s="18"/>
      <c r="F42" s="18">
        <v>4.0000000000000001E-3</v>
      </c>
      <c r="G42" s="18">
        <f>SUM(C42:F42)</f>
        <v>0.56000000000000005</v>
      </c>
      <c r="I42" s="18">
        <v>0.53800000000000003</v>
      </c>
      <c r="J42" s="18"/>
      <c r="K42" s="18"/>
      <c r="L42" s="18">
        <v>4.0000000000000001E-3</v>
      </c>
      <c r="M42" s="18">
        <f>SUM(I42:L42)</f>
        <v>0.54200000000000004</v>
      </c>
      <c r="O42" s="18">
        <v>1.0149999999999999</v>
      </c>
      <c r="P42" s="18"/>
      <c r="Q42" s="18"/>
      <c r="R42" s="18">
        <v>4.0000000000000001E-3</v>
      </c>
      <c r="S42" s="18">
        <f>SUM(O42:R42)</f>
        <v>1.0189999999999999</v>
      </c>
      <c r="U42" s="18">
        <v>0.89600000000000002</v>
      </c>
      <c r="V42" s="18"/>
      <c r="W42" s="18"/>
      <c r="X42" s="18">
        <v>4.0000000000000001E-3</v>
      </c>
      <c r="Y42" s="18">
        <f>SUM(U42:X42)</f>
        <v>0.9</v>
      </c>
      <c r="AA42" s="18"/>
      <c r="AB42" s="18"/>
      <c r="AC42" s="18"/>
      <c r="AD42" s="18"/>
      <c r="AE42" s="18">
        <f>SUM(AA42:AD42)</f>
        <v>0</v>
      </c>
      <c r="AG42" s="18"/>
      <c r="AH42" s="18"/>
      <c r="AI42" s="18"/>
      <c r="AJ42" s="18"/>
      <c r="AK42" s="18">
        <f>SUM(AG42:AJ42)</f>
        <v>0</v>
      </c>
      <c r="AM42" s="18"/>
      <c r="AN42" s="18"/>
      <c r="AO42" s="18"/>
      <c r="AP42" s="18"/>
      <c r="AQ42" s="18">
        <f>SUM(AM42:AP42)</f>
        <v>0</v>
      </c>
      <c r="AS42" s="18"/>
      <c r="AT42" s="18"/>
      <c r="AU42" s="18"/>
      <c r="AV42" s="18"/>
      <c r="AW42" s="18">
        <f>SUM(AS42:AV42)</f>
        <v>0</v>
      </c>
      <c r="AY42" s="18"/>
      <c r="AZ42" s="18"/>
      <c r="BA42" s="18"/>
      <c r="BB42" s="18"/>
      <c r="BC42" s="18">
        <f>SUM(AY42:BB42)</f>
        <v>0</v>
      </c>
      <c r="BE42" s="18"/>
      <c r="BF42" s="18"/>
      <c r="BG42" s="18"/>
      <c r="BH42" s="18"/>
      <c r="BI42" s="18">
        <f>SUM(BE42:BH42)</f>
        <v>0</v>
      </c>
      <c r="BK42" s="18"/>
      <c r="BL42" s="18"/>
      <c r="BM42" s="18"/>
      <c r="BN42" s="18"/>
      <c r="BO42" s="18">
        <f>SUM(BK42:BN42)</f>
        <v>0</v>
      </c>
      <c r="BQ42" s="18"/>
      <c r="BR42" s="18"/>
      <c r="BS42" s="18"/>
      <c r="BT42" s="18"/>
      <c r="BU42" s="18">
        <f>SUM(BQ42:BT42)</f>
        <v>0</v>
      </c>
      <c r="BW42" s="18">
        <f t="shared" si="88"/>
        <v>3.0049999999999999</v>
      </c>
      <c r="BX42" s="18">
        <f t="shared" si="89"/>
        <v>0</v>
      </c>
      <c r="BY42" s="18">
        <f t="shared" si="90"/>
        <v>0</v>
      </c>
      <c r="BZ42" s="18">
        <f t="shared" si="91"/>
        <v>1.6E-2</v>
      </c>
      <c r="CA42" s="18">
        <f>SUM(BW42:BZ42)</f>
        <v>3.0209999999999999</v>
      </c>
    </row>
    <row r="43" spans="1:79" ht="8.25" customHeight="1" x14ac:dyDescent="0.25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8.25" x14ac:dyDescent="0.25">
      <c r="A44" s="13" t="s">
        <v>67</v>
      </c>
      <c r="B44" s="24"/>
      <c r="C44" s="24"/>
      <c r="D44" s="24"/>
      <c r="E44" s="24"/>
      <c r="F44" s="24"/>
      <c r="G44" s="24"/>
    </row>
    <row r="45" spans="1:79" ht="15" customHeight="1" x14ac:dyDescent="0.25">
      <c r="A45" s="34" t="s">
        <v>68</v>
      </c>
      <c r="B45" s="15" t="s">
        <v>21</v>
      </c>
      <c r="C45" s="16">
        <v>2382644</v>
      </c>
      <c r="D45" s="16">
        <v>181217</v>
      </c>
      <c r="E45" s="16">
        <v>84576</v>
      </c>
      <c r="F45" s="16"/>
      <c r="G45" s="17">
        <f>SUM(C45:F45)</f>
        <v>2648437</v>
      </c>
      <c r="I45" s="16">
        <v>2219782</v>
      </c>
      <c r="J45" s="16">
        <v>181282</v>
      </c>
      <c r="K45" s="16">
        <v>92426</v>
      </c>
      <c r="L45" s="16"/>
      <c r="M45" s="17">
        <f>SUM(I45:L45)</f>
        <v>2493490</v>
      </c>
      <c r="O45" s="16">
        <v>1776635</v>
      </c>
      <c r="P45" s="16">
        <v>133598</v>
      </c>
      <c r="Q45" s="16">
        <v>71834</v>
      </c>
      <c r="R45" s="16"/>
      <c r="S45" s="17">
        <f>SUM(O45:R45)</f>
        <v>1982067</v>
      </c>
      <c r="U45" s="16">
        <v>781693.08100000001</v>
      </c>
      <c r="V45" s="16">
        <v>30925.67</v>
      </c>
      <c r="W45" s="16">
        <v>24591.309000000001</v>
      </c>
      <c r="X45" s="16"/>
      <c r="Y45" s="17">
        <f>SUM(U45:X45)</f>
        <v>837210.06</v>
      </c>
      <c r="AA45" s="16"/>
      <c r="AB45" s="16"/>
      <c r="AC45" s="16"/>
      <c r="AD45" s="16"/>
      <c r="AE45" s="17">
        <f>SUM(AA45:AD45)</f>
        <v>0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2">C45+I45+O45+U45+AA45+AG45+AM45+AS45+AY45+BE45+BK45+BQ45</f>
        <v>7160754.0810000002</v>
      </c>
      <c r="BX45" s="16">
        <f t="shared" ref="BX45:BX46" si="93">D45+J45+P45+V45+AB45+AH45+AN45+AT45+AZ45+BF45+BL45+BR45</f>
        <v>527022.67000000004</v>
      </c>
      <c r="BY45" s="16">
        <f t="shared" ref="BY45:BY46" si="94">E45+K45+Q45+W45+AC45+AI45+AO45+AU45+BA45+BG45+BM45+BS45</f>
        <v>273427.30900000001</v>
      </c>
      <c r="BZ45" s="16">
        <f t="shared" ref="BZ45:BZ46" si="95">F45+L45+R45+X45+AD45+AJ45+AP45+AV45+BB45+BH45+BN45+BT45</f>
        <v>0</v>
      </c>
      <c r="CA45" s="17">
        <f>SUM(BW45:BZ45)</f>
        <v>7961204.0600000005</v>
      </c>
    </row>
    <row r="46" spans="1:79" x14ac:dyDescent="0.25">
      <c r="A46" s="34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2"/>
        <v>0</v>
      </c>
      <c r="BX46" s="18">
        <f t="shared" si="93"/>
        <v>0</v>
      </c>
      <c r="BY46" s="18">
        <f t="shared" si="94"/>
        <v>0</v>
      </c>
      <c r="BZ46" s="18">
        <f t="shared" si="95"/>
        <v>0</v>
      </c>
      <c r="CA46" s="18">
        <f>SUM(BW46:BZ46)</f>
        <v>0</v>
      </c>
    </row>
    <row r="47" spans="1:79" ht="8.25" customHeight="1" x14ac:dyDescent="0.25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8.25" x14ac:dyDescent="0.25">
      <c r="A48" s="13" t="s">
        <v>36</v>
      </c>
      <c r="B48" s="24"/>
      <c r="C48" s="24"/>
      <c r="D48" s="24"/>
      <c r="E48" s="24"/>
      <c r="F48" s="24"/>
      <c r="G48" s="24"/>
    </row>
    <row r="49" spans="1:79" x14ac:dyDescent="0.25">
      <c r="A49" s="33" t="s">
        <v>37</v>
      </c>
      <c r="B49" s="15" t="s">
        <v>21</v>
      </c>
      <c r="C49" s="16"/>
      <c r="D49" s="16"/>
      <c r="E49" s="16">
        <v>342223</v>
      </c>
      <c r="F49" s="16">
        <v>12</v>
      </c>
      <c r="G49" s="17">
        <f>SUM(C49:F49)</f>
        <v>342235</v>
      </c>
      <c r="I49" s="16"/>
      <c r="J49" s="16"/>
      <c r="K49" s="16">
        <v>720304</v>
      </c>
      <c r="L49" s="16">
        <v>1</v>
      </c>
      <c r="M49" s="17">
        <f>SUM(I49:L49)</f>
        <v>720305</v>
      </c>
      <c r="O49" s="16"/>
      <c r="P49" s="16"/>
      <c r="Q49" s="16">
        <v>315874</v>
      </c>
      <c r="R49" s="16">
        <v>3</v>
      </c>
      <c r="S49" s="17">
        <f>SUM(O49:R49)</f>
        <v>315877</v>
      </c>
      <c r="U49" s="16"/>
      <c r="V49" s="16"/>
      <c r="W49" s="16">
        <v>633304</v>
      </c>
      <c r="X49" s="16">
        <v>1</v>
      </c>
      <c r="Y49" s="17">
        <f>SUM(U49:X49)</f>
        <v>633305</v>
      </c>
      <c r="AA49" s="16"/>
      <c r="AB49" s="16"/>
      <c r="AC49" s="16"/>
      <c r="AD49" s="16"/>
      <c r="AE49" s="17">
        <f>SUM(AA49:AD49)</f>
        <v>0</v>
      </c>
      <c r="AG49" s="16"/>
      <c r="AH49" s="16"/>
      <c r="AI49" s="16"/>
      <c r="AJ49" s="16"/>
      <c r="AK49" s="17">
        <f>SUM(AG49:AJ49)</f>
        <v>0</v>
      </c>
      <c r="AM49" s="16"/>
      <c r="AN49" s="16"/>
      <c r="AO49" s="16"/>
      <c r="AP49" s="16"/>
      <c r="AQ49" s="17">
        <f>SUM(AM49:AP49)</f>
        <v>0</v>
      </c>
      <c r="AS49" s="16"/>
      <c r="AT49" s="16"/>
      <c r="AU49" s="16"/>
      <c r="AV49" s="16"/>
      <c r="AW49" s="17">
        <f>SUM(AS49:AV49)</f>
        <v>0</v>
      </c>
      <c r="AY49" s="16"/>
      <c r="AZ49" s="16"/>
      <c r="BA49" s="16"/>
      <c r="BB49" s="16"/>
      <c r="BC49" s="17">
        <f>SUM(AY49:BB49)</f>
        <v>0</v>
      </c>
      <c r="BE49" s="16"/>
      <c r="BF49" s="16"/>
      <c r="BG49" s="16"/>
      <c r="BH49" s="16"/>
      <c r="BI49" s="17">
        <f>SUM(BE49:BH49)</f>
        <v>0</v>
      </c>
      <c r="BK49" s="16"/>
      <c r="BL49" s="16"/>
      <c r="BM49" s="16"/>
      <c r="BN49" s="16"/>
      <c r="BO49" s="17">
        <f>SUM(BK49:BN49)</f>
        <v>0</v>
      </c>
      <c r="BQ49" s="16"/>
      <c r="BR49" s="16"/>
      <c r="BS49" s="16"/>
      <c r="BT49" s="16"/>
      <c r="BU49" s="17">
        <f>SUM(BQ49:BT49)</f>
        <v>0</v>
      </c>
      <c r="BW49" s="16">
        <f t="shared" ref="BW49:BW50" si="96">C49+I49+O49+U49+AA49+AG49+AM49+AS49+AY49+BE49+BK49+BQ49</f>
        <v>0</v>
      </c>
      <c r="BX49" s="16">
        <f t="shared" ref="BX49:BX50" si="97">D49+J49+P49+V49+AB49+AH49+AN49+AT49+AZ49+BF49+BL49+BR49</f>
        <v>0</v>
      </c>
      <c r="BY49" s="16">
        <f t="shared" ref="BY49:BY50" si="98">E49+K49+Q49+W49+AC49+AI49+AO49+AU49+BA49+BG49+BM49+BS49</f>
        <v>2011705</v>
      </c>
      <c r="BZ49" s="16">
        <f t="shared" ref="BZ49:BZ50" si="99">F49+L49+R49+X49+AD49+AJ49+AP49+AV49+BB49+BH49+BN49+BT49</f>
        <v>17</v>
      </c>
      <c r="CA49" s="17">
        <f>SUM(BW49:BZ49)</f>
        <v>2011722</v>
      </c>
    </row>
    <row r="50" spans="1:79" x14ac:dyDescent="0.25">
      <c r="A50" s="33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6"/>
        <v>0</v>
      </c>
      <c r="BX50" s="18">
        <f t="shared" si="97"/>
        <v>0</v>
      </c>
      <c r="BY50" s="18">
        <f t="shared" si="98"/>
        <v>0</v>
      </c>
      <c r="BZ50" s="18">
        <f t="shared" si="99"/>
        <v>0</v>
      </c>
      <c r="CA50" s="18">
        <f>SUM(BW50:BZ50)</f>
        <v>0</v>
      </c>
    </row>
    <row r="51" spans="1:79" ht="8.25" customHeight="1" x14ac:dyDescent="0.25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8.25" x14ac:dyDescent="0.25">
      <c r="A52" s="13" t="s">
        <v>38</v>
      </c>
      <c r="B52" s="24"/>
      <c r="C52" s="24"/>
      <c r="D52" s="24"/>
      <c r="E52" s="24"/>
      <c r="F52" s="24"/>
      <c r="G52" s="24"/>
    </row>
    <row r="53" spans="1:79" x14ac:dyDescent="0.25">
      <c r="A53" s="33" t="s">
        <v>39</v>
      </c>
      <c r="B53" s="15" t="s">
        <v>21</v>
      </c>
      <c r="C53" s="16">
        <v>1802154</v>
      </c>
      <c r="D53" s="16">
        <v>2016710</v>
      </c>
      <c r="E53" s="16">
        <v>3711066</v>
      </c>
      <c r="F53" s="16"/>
      <c r="G53" s="17">
        <f>SUM(C53:F53)</f>
        <v>7529930</v>
      </c>
      <c r="I53" s="16">
        <v>1652396</v>
      </c>
      <c r="J53" s="16">
        <v>1878995</v>
      </c>
      <c r="K53" s="16">
        <v>3222625</v>
      </c>
      <c r="L53" s="16"/>
      <c r="M53" s="17">
        <f>SUM(I53:L53)</f>
        <v>6754016</v>
      </c>
      <c r="O53" s="16">
        <v>1824176</v>
      </c>
      <c r="P53" s="16">
        <v>2086490</v>
      </c>
      <c r="Q53" s="16">
        <v>3485306</v>
      </c>
      <c r="R53" s="16"/>
      <c r="S53" s="17">
        <f>SUM(O53:R53)</f>
        <v>7395972</v>
      </c>
      <c r="U53" s="16">
        <v>1698747</v>
      </c>
      <c r="V53" s="16">
        <v>1940660</v>
      </c>
      <c r="W53" s="16">
        <v>3248105</v>
      </c>
      <c r="X53" s="16"/>
      <c r="Y53" s="17">
        <f>SUM(U53:X53)</f>
        <v>6887512</v>
      </c>
      <c r="AA53" s="16"/>
      <c r="AB53" s="16"/>
      <c r="AC53" s="16"/>
      <c r="AD53" s="16"/>
      <c r="AE53" s="17">
        <f>SUM(AA53:AD53)</f>
        <v>0</v>
      </c>
      <c r="AG53" s="16"/>
      <c r="AH53" s="16"/>
      <c r="AI53" s="16"/>
      <c r="AJ53" s="16"/>
      <c r="AK53" s="17">
        <f>SUM(AG53:AJ53)</f>
        <v>0</v>
      </c>
      <c r="AM53" s="16"/>
      <c r="AN53" s="16"/>
      <c r="AO53" s="16"/>
      <c r="AP53" s="16"/>
      <c r="AQ53" s="17">
        <f>SUM(AM53:AP53)</f>
        <v>0</v>
      </c>
      <c r="AS53" s="16"/>
      <c r="AT53" s="16"/>
      <c r="AU53" s="16"/>
      <c r="AV53" s="16"/>
      <c r="AW53" s="17">
        <f>SUM(AS53:AV53)</f>
        <v>0</v>
      </c>
      <c r="AY53" s="16"/>
      <c r="AZ53" s="16"/>
      <c r="BA53" s="16"/>
      <c r="BB53" s="16"/>
      <c r="BC53" s="17">
        <f>SUM(AY53:BB53)</f>
        <v>0</v>
      </c>
      <c r="BE53" s="16"/>
      <c r="BF53" s="16"/>
      <c r="BG53" s="16"/>
      <c r="BH53" s="16"/>
      <c r="BI53" s="17">
        <f>SUM(BE53:BH53)</f>
        <v>0</v>
      </c>
      <c r="BK53" s="16"/>
      <c r="BL53" s="16"/>
      <c r="BM53" s="16"/>
      <c r="BN53" s="16"/>
      <c r="BO53" s="17">
        <f>SUM(BK53:BN53)</f>
        <v>0</v>
      </c>
      <c r="BQ53" s="16"/>
      <c r="BR53" s="16"/>
      <c r="BS53" s="16"/>
      <c r="BT53" s="16"/>
      <c r="BU53" s="17">
        <f>SUM(BQ53:BT53)</f>
        <v>0</v>
      </c>
      <c r="BW53" s="16">
        <f t="shared" ref="BW53:BW54" si="100">C53+I53+O53+U53+AA53+AG53+AM53+AS53+AY53+BE53+BK53+BQ53</f>
        <v>6977473</v>
      </c>
      <c r="BX53" s="16">
        <f t="shared" ref="BX53:BX54" si="101">D53+J53+P53+V53+AB53+AH53+AN53+AT53+AZ53+BF53+BL53+BR53</f>
        <v>7922855</v>
      </c>
      <c r="BY53" s="16">
        <f t="shared" ref="BY53:BY54" si="102">E53+K53+Q53+W53+AC53+AI53+AO53+AU53+BA53+BG53+BM53+BS53</f>
        <v>13667102</v>
      </c>
      <c r="BZ53" s="16">
        <f t="shared" ref="BZ53:BZ54" si="103">F53+L53+R53+X53+AD53+AJ53+AP53+AV53+BB53+BH53+BN53+BT53</f>
        <v>0</v>
      </c>
      <c r="CA53" s="17">
        <f>SUM(BW53:BZ53)</f>
        <v>28567430</v>
      </c>
    </row>
    <row r="54" spans="1:79" ht="20.25" customHeight="1" x14ac:dyDescent="0.25">
      <c r="A54" s="33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0"/>
        <v>0</v>
      </c>
      <c r="BX54" s="18">
        <f t="shared" si="101"/>
        <v>0</v>
      </c>
      <c r="BY54" s="18">
        <f t="shared" si="102"/>
        <v>0</v>
      </c>
      <c r="BZ54" s="18">
        <f t="shared" si="103"/>
        <v>0</v>
      </c>
      <c r="CA54" s="18">
        <f>SUM(BW54:BZ54)</f>
        <v>0</v>
      </c>
    </row>
    <row r="55" spans="1:79" ht="8.25" customHeight="1" x14ac:dyDescent="0.25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8.25" x14ac:dyDescent="0.25">
      <c r="A56" s="13" t="s">
        <v>40</v>
      </c>
      <c r="B56" s="24"/>
      <c r="C56" s="24"/>
      <c r="D56" s="24"/>
      <c r="E56" s="24"/>
      <c r="F56" s="24"/>
      <c r="G56" s="24"/>
    </row>
    <row r="57" spans="1:79" ht="15" customHeight="1" x14ac:dyDescent="0.25">
      <c r="A57" s="33" t="s">
        <v>41</v>
      </c>
      <c r="B57" s="15" t="s">
        <v>21</v>
      </c>
      <c r="C57" s="16">
        <v>14523</v>
      </c>
      <c r="D57" s="16">
        <v>1993</v>
      </c>
      <c r="E57" s="16">
        <v>250428</v>
      </c>
      <c r="F57" s="16">
        <v>213989</v>
      </c>
      <c r="G57" s="17">
        <f>SUM(C57:F57)</f>
        <v>480933</v>
      </c>
      <c r="I57" s="16">
        <v>14513</v>
      </c>
      <c r="J57" s="16">
        <v>1791</v>
      </c>
      <c r="K57" s="16">
        <v>230220</v>
      </c>
      <c r="L57" s="16">
        <v>189136</v>
      </c>
      <c r="M57" s="17">
        <f>SUM(I57:L57)</f>
        <v>435660</v>
      </c>
      <c r="O57" s="16">
        <v>15656</v>
      </c>
      <c r="P57" s="16">
        <v>2027</v>
      </c>
      <c r="Q57" s="16">
        <v>243518</v>
      </c>
      <c r="R57" s="16">
        <v>198815</v>
      </c>
      <c r="S57" s="17">
        <f>SUM(O57:R57)</f>
        <v>460016</v>
      </c>
      <c r="U57" s="16">
        <v>15092</v>
      </c>
      <c r="V57" s="16">
        <v>2009</v>
      </c>
      <c r="W57" s="16">
        <v>228438</v>
      </c>
      <c r="X57" s="16">
        <v>195673</v>
      </c>
      <c r="Y57" s="17">
        <f>SUM(U57:X57)</f>
        <v>441212</v>
      </c>
      <c r="AA57" s="16"/>
      <c r="AB57" s="16"/>
      <c r="AC57" s="16"/>
      <c r="AD57" s="16"/>
      <c r="AE57" s="17">
        <f>SUM(AA57:AD57)</f>
        <v>0</v>
      </c>
      <c r="AG57" s="16"/>
      <c r="AH57" s="16"/>
      <c r="AI57" s="16"/>
      <c r="AJ57" s="16"/>
      <c r="AK57" s="17">
        <f>SUM(AG57:AJ57)</f>
        <v>0</v>
      </c>
      <c r="AM57" s="16"/>
      <c r="AN57" s="16"/>
      <c r="AO57" s="16"/>
      <c r="AP57" s="16"/>
      <c r="AQ57" s="17">
        <f>SUM(AM57:AP57)</f>
        <v>0</v>
      </c>
      <c r="AS57" s="16"/>
      <c r="AT57" s="16"/>
      <c r="AU57" s="16"/>
      <c r="AV57" s="16"/>
      <c r="AW57" s="17">
        <f>SUM(AS57:AV57)</f>
        <v>0</v>
      </c>
      <c r="AY57" s="16"/>
      <c r="AZ57" s="16"/>
      <c r="BA57" s="16"/>
      <c r="BB57" s="16"/>
      <c r="BC57" s="17">
        <f>SUM(AY57:BB57)</f>
        <v>0</v>
      </c>
      <c r="BE57" s="16"/>
      <c r="BF57" s="16"/>
      <c r="BG57" s="16"/>
      <c r="BH57" s="16"/>
      <c r="BI57" s="17">
        <f>SUM(BE57:BH57)</f>
        <v>0</v>
      </c>
      <c r="BK57" s="16"/>
      <c r="BL57" s="16"/>
      <c r="BM57" s="16"/>
      <c r="BN57" s="16"/>
      <c r="BO57" s="17">
        <f>SUM(BK57:BN57)</f>
        <v>0</v>
      </c>
      <c r="BQ57" s="16"/>
      <c r="BR57" s="16"/>
      <c r="BS57" s="16"/>
      <c r="BT57" s="16"/>
      <c r="BU57" s="17">
        <f>SUM(BQ57:BT57)</f>
        <v>0</v>
      </c>
      <c r="BW57" s="16">
        <f t="shared" ref="BW57:BW58" si="104">C57+I57+O57+U57+AA57+AG57+AM57+AS57+AY57+BE57+BK57+BQ57</f>
        <v>59784</v>
      </c>
      <c r="BX57" s="16">
        <f t="shared" ref="BX57:BX58" si="105">D57+J57+P57+V57+AB57+AH57+AN57+AT57+AZ57+BF57+BL57+BR57</f>
        <v>7820</v>
      </c>
      <c r="BY57" s="16">
        <f t="shared" ref="BY57:BY58" si="106">E57+K57+Q57+W57+AC57+AI57+AO57+AU57+BA57+BG57+BM57+BS57</f>
        <v>952604</v>
      </c>
      <c r="BZ57" s="16">
        <f t="shared" ref="BZ57:BZ58" si="107">F57+L57+R57+X57+AD57+AJ57+AP57+AV57+BB57+BH57+BN57+BT57</f>
        <v>797613</v>
      </c>
      <c r="CA57" s="17">
        <f>SUM(BW57:BZ57)</f>
        <v>1817821</v>
      </c>
    </row>
    <row r="58" spans="1:79" x14ac:dyDescent="0.25">
      <c r="A58" s="33"/>
      <c r="B58" s="15" t="s">
        <v>22</v>
      </c>
      <c r="C58" s="18">
        <v>4.0000000000000001E-3</v>
      </c>
      <c r="D58" s="18">
        <v>3.0000000000000001E-3</v>
      </c>
      <c r="E58" s="18">
        <v>0.14199999999999999</v>
      </c>
      <c r="F58" s="18">
        <v>0.188</v>
      </c>
      <c r="G58" s="18">
        <f>SUM(C58:F58)</f>
        <v>0.33699999999999997</v>
      </c>
      <c r="I58" s="18">
        <v>4.0000000000000001E-3</v>
      </c>
      <c r="J58" s="18">
        <v>3.0000000000000001E-3</v>
      </c>
      <c r="K58" s="18">
        <v>0.14899999999999999</v>
      </c>
      <c r="L58" s="18">
        <v>0.185</v>
      </c>
      <c r="M58" s="18">
        <f>SUM(I58:L58)</f>
        <v>0.34099999999999997</v>
      </c>
      <c r="O58" s="18">
        <v>4.0000000000000001E-3</v>
      </c>
      <c r="P58" s="18">
        <v>3.0000000000000001E-3</v>
      </c>
      <c r="Q58" s="18">
        <v>0.157</v>
      </c>
      <c r="R58" s="18">
        <v>0.185</v>
      </c>
      <c r="S58" s="18">
        <f>SUM(O58:R58)</f>
        <v>0.34899999999999998</v>
      </c>
      <c r="U58" s="18">
        <v>3.764E-3</v>
      </c>
      <c r="V58" s="18">
        <v>2.983E-3</v>
      </c>
      <c r="W58" s="18">
        <v>0.16045999999999999</v>
      </c>
      <c r="X58" s="18">
        <v>0.183362</v>
      </c>
      <c r="Y58" s="18">
        <f>SUM(U58:X58)</f>
        <v>0.35056900000000002</v>
      </c>
      <c r="AA58" s="18"/>
      <c r="AB58" s="18"/>
      <c r="AC58" s="18"/>
      <c r="AD58" s="18"/>
      <c r="AE58" s="18">
        <f>SUM(AA58:AD58)</f>
        <v>0</v>
      </c>
      <c r="AG58" s="18"/>
      <c r="AH58" s="18"/>
      <c r="AI58" s="18"/>
      <c r="AJ58" s="18"/>
      <c r="AK58" s="18">
        <f>SUM(AG58:AJ58)</f>
        <v>0</v>
      </c>
      <c r="AM58" s="18"/>
      <c r="AN58" s="18"/>
      <c r="AO58" s="18"/>
      <c r="AP58" s="18"/>
      <c r="AQ58" s="18">
        <f>SUM(AM58:AP58)</f>
        <v>0</v>
      </c>
      <c r="AS58" s="18"/>
      <c r="AT58" s="18"/>
      <c r="AU58" s="18"/>
      <c r="AV58" s="18"/>
      <c r="AW58" s="18">
        <f>SUM(AS58:AV58)</f>
        <v>0</v>
      </c>
      <c r="AY58" s="18"/>
      <c r="AZ58" s="18"/>
      <c r="BA58" s="18"/>
      <c r="BB58" s="18"/>
      <c r="BC58" s="18">
        <f>SUM(AY58:BB58)</f>
        <v>0</v>
      </c>
      <c r="BE58" s="18"/>
      <c r="BF58" s="18"/>
      <c r="BG58" s="18"/>
      <c r="BH58" s="18"/>
      <c r="BI58" s="18">
        <f>SUM(BE58:BH58)</f>
        <v>0</v>
      </c>
      <c r="BK58" s="18"/>
      <c r="BL58" s="18"/>
      <c r="BM58" s="18"/>
      <c r="BN58" s="18"/>
      <c r="BO58" s="18">
        <f>SUM(BK58:BN58)</f>
        <v>0</v>
      </c>
      <c r="BQ58" s="18"/>
      <c r="BR58" s="18"/>
      <c r="BS58" s="18"/>
      <c r="BT58" s="18"/>
      <c r="BU58" s="18">
        <f>SUM(BQ58:BT58)</f>
        <v>0</v>
      </c>
      <c r="BW58" s="18">
        <f t="shared" si="104"/>
        <v>1.5764E-2</v>
      </c>
      <c r="BX58" s="18">
        <f t="shared" si="105"/>
        <v>1.1983000000000001E-2</v>
      </c>
      <c r="BY58" s="18">
        <f t="shared" si="106"/>
        <v>0.60846</v>
      </c>
      <c r="BZ58" s="18">
        <f t="shared" si="107"/>
        <v>0.74136200000000008</v>
      </c>
      <c r="CA58" s="18">
        <f>SUM(BW58:BZ58)</f>
        <v>1.377569</v>
      </c>
    </row>
    <row r="59" spans="1:79" ht="8.25" customHeight="1" x14ac:dyDescent="0.25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8.25" x14ac:dyDescent="0.25">
      <c r="A60" s="13" t="s">
        <v>42</v>
      </c>
      <c r="B60" s="24"/>
      <c r="C60" s="24"/>
      <c r="D60" s="24"/>
      <c r="E60" s="24"/>
      <c r="F60" s="24"/>
      <c r="G60" s="24"/>
    </row>
    <row r="61" spans="1:79" ht="18.75" customHeight="1" x14ac:dyDescent="0.25">
      <c r="A61" s="33" t="s">
        <v>43</v>
      </c>
      <c r="B61" s="15" t="s">
        <v>21</v>
      </c>
      <c r="C61" s="16"/>
      <c r="D61" s="16"/>
      <c r="E61" s="16">
        <v>130398</v>
      </c>
      <c r="F61" s="16"/>
      <c r="G61" s="17">
        <f>SUM(C61:F61)</f>
        <v>130398</v>
      </c>
      <c r="I61" s="16"/>
      <c r="J61" s="16"/>
      <c r="K61" s="16">
        <v>107269</v>
      </c>
      <c r="L61" s="16"/>
      <c r="M61" s="17">
        <f>SUM(I61:L61)</f>
        <v>107269</v>
      </c>
      <c r="O61" s="16"/>
      <c r="P61" s="16"/>
      <c r="Q61" s="16">
        <v>136794</v>
      </c>
      <c r="R61" s="16"/>
      <c r="S61" s="17">
        <f>SUM(O61:R61)</f>
        <v>136794</v>
      </c>
      <c r="U61" s="16"/>
      <c r="V61" s="16"/>
      <c r="W61" s="16">
        <v>132526</v>
      </c>
      <c r="X61" s="16"/>
      <c r="Y61" s="17">
        <f>SUM(U61:X61)</f>
        <v>132526</v>
      </c>
      <c r="AA61" s="16"/>
      <c r="AB61" s="16"/>
      <c r="AC61" s="16"/>
      <c r="AD61" s="16"/>
      <c r="AE61" s="17">
        <f>SUM(AA61:AD61)</f>
        <v>0</v>
      </c>
      <c r="AG61" s="16"/>
      <c r="AH61" s="16"/>
      <c r="AI61" s="16"/>
      <c r="AJ61" s="16"/>
      <c r="AK61" s="17">
        <f>SUM(AG61:AJ61)</f>
        <v>0</v>
      </c>
      <c r="AM61" s="16"/>
      <c r="AN61" s="16"/>
      <c r="AO61" s="16"/>
      <c r="AP61" s="16"/>
      <c r="AQ61" s="17">
        <f>SUM(AM61:AP61)</f>
        <v>0</v>
      </c>
      <c r="AS61" s="16"/>
      <c r="AT61" s="16"/>
      <c r="AU61" s="16"/>
      <c r="AV61" s="16"/>
      <c r="AW61" s="17">
        <f>SUM(AS61:AV61)</f>
        <v>0</v>
      </c>
      <c r="AY61" s="16"/>
      <c r="AZ61" s="16"/>
      <c r="BA61" s="16"/>
      <c r="BB61" s="16"/>
      <c r="BC61" s="17">
        <f>SUM(AY61:BB61)</f>
        <v>0</v>
      </c>
      <c r="BE61" s="16"/>
      <c r="BF61" s="16"/>
      <c r="BG61" s="16"/>
      <c r="BH61" s="16"/>
      <c r="BI61" s="17">
        <f>SUM(BE61:BH61)</f>
        <v>0</v>
      </c>
      <c r="BK61" s="16"/>
      <c r="BL61" s="16"/>
      <c r="BM61" s="16"/>
      <c r="BN61" s="16"/>
      <c r="BO61" s="17">
        <f>SUM(BK61:BN61)</f>
        <v>0</v>
      </c>
      <c r="BQ61" s="16"/>
      <c r="BR61" s="16"/>
      <c r="BS61" s="16"/>
      <c r="BT61" s="16"/>
      <c r="BU61" s="17">
        <f>SUM(BQ61:BT61)</f>
        <v>0</v>
      </c>
      <c r="BW61" s="16">
        <f t="shared" ref="BW61:BW62" si="108">C61+I61+O61+U61+AA61+AG61+AM61+AS61+AY61+BE61+BK61+BQ61</f>
        <v>0</v>
      </c>
      <c r="BX61" s="16">
        <f t="shared" ref="BX61:BX62" si="109">D61+J61+P61+V61+AB61+AH61+AN61+AT61+AZ61+BF61+BL61+BR61</f>
        <v>0</v>
      </c>
      <c r="BY61" s="16">
        <f t="shared" ref="BY61:BY62" si="110">E61+K61+Q61+W61+AC61+AI61+AO61+AU61+BA61+BG61+BM61+BS61</f>
        <v>506987</v>
      </c>
      <c r="BZ61" s="16">
        <f t="shared" ref="BZ61:BZ62" si="111">F61+L61+R61+X61+AD61+AJ61+AP61+AV61+BB61+BH61+BN61+BT61</f>
        <v>0</v>
      </c>
      <c r="CA61" s="17">
        <f>SUM(BW61:BZ61)</f>
        <v>506987</v>
      </c>
    </row>
    <row r="62" spans="1:79" ht="18.75" customHeight="1" x14ac:dyDescent="0.25">
      <c r="A62" s="33"/>
      <c r="B62" s="15" t="s">
        <v>22</v>
      </c>
      <c r="C62" s="18"/>
      <c r="D62" s="18"/>
      <c r="E62" s="18">
        <v>0.21099999999999999</v>
      </c>
      <c r="F62" s="18"/>
      <c r="G62" s="18">
        <f>SUM(C62:F62)</f>
        <v>0.21099999999999999</v>
      </c>
      <c r="I62" s="18"/>
      <c r="J62" s="18"/>
      <c r="K62" s="18">
        <v>0.184</v>
      </c>
      <c r="L62" s="18"/>
      <c r="M62" s="18">
        <f>SUM(I62:L62)</f>
        <v>0.184</v>
      </c>
      <c r="O62" s="18"/>
      <c r="P62" s="18"/>
      <c r="Q62" s="18">
        <v>0.216</v>
      </c>
      <c r="R62" s="18"/>
      <c r="S62" s="18">
        <f>SUM(O62:R62)</f>
        <v>0.216</v>
      </c>
      <c r="U62" s="18"/>
      <c r="V62" s="18"/>
      <c r="W62" s="18">
        <v>0.21246000000000001</v>
      </c>
      <c r="X62" s="18"/>
      <c r="Y62" s="18">
        <f>SUM(U62:X62)</f>
        <v>0.21246000000000001</v>
      </c>
      <c r="AA62" s="18"/>
      <c r="AB62" s="18"/>
      <c r="AC62" s="18"/>
      <c r="AD62" s="18"/>
      <c r="AE62" s="18">
        <f>SUM(AA62:AD62)</f>
        <v>0</v>
      </c>
      <c r="AG62" s="18"/>
      <c r="AH62" s="18"/>
      <c r="AI62" s="18"/>
      <c r="AJ62" s="18"/>
      <c r="AK62" s="18">
        <f>SUM(AG62:AJ62)</f>
        <v>0</v>
      </c>
      <c r="AM62" s="18"/>
      <c r="AN62" s="18"/>
      <c r="AO62" s="18"/>
      <c r="AP62" s="18"/>
      <c r="AQ62" s="18">
        <f>SUM(AM62:AP62)</f>
        <v>0</v>
      </c>
      <c r="AS62" s="18"/>
      <c r="AT62" s="18"/>
      <c r="AU62" s="18"/>
      <c r="AV62" s="18"/>
      <c r="AW62" s="18">
        <f>SUM(AS62:AV62)</f>
        <v>0</v>
      </c>
      <c r="AY62" s="18"/>
      <c r="AZ62" s="18"/>
      <c r="BA62" s="18"/>
      <c r="BB62" s="18"/>
      <c r="BC62" s="18">
        <f>SUM(AY62:BB62)</f>
        <v>0</v>
      </c>
      <c r="BE62" s="18"/>
      <c r="BF62" s="18"/>
      <c r="BG62" s="18"/>
      <c r="BH62" s="18"/>
      <c r="BI62" s="18">
        <f>SUM(BE62:BH62)</f>
        <v>0</v>
      </c>
      <c r="BK62" s="18"/>
      <c r="BL62" s="18"/>
      <c r="BM62" s="18"/>
      <c r="BN62" s="18"/>
      <c r="BO62" s="18">
        <f>SUM(BK62:BN62)</f>
        <v>0</v>
      </c>
      <c r="BQ62" s="18"/>
      <c r="BR62" s="18"/>
      <c r="BS62" s="18"/>
      <c r="BT62" s="18"/>
      <c r="BU62" s="18">
        <f>SUM(BQ62:BT62)</f>
        <v>0</v>
      </c>
      <c r="BW62" s="18">
        <f t="shared" si="108"/>
        <v>0</v>
      </c>
      <c r="BX62" s="18">
        <f t="shared" si="109"/>
        <v>0</v>
      </c>
      <c r="BY62" s="18">
        <f t="shared" si="110"/>
        <v>0.82345999999999997</v>
      </c>
      <c r="BZ62" s="18">
        <f t="shared" si="111"/>
        <v>0</v>
      </c>
      <c r="CA62" s="18">
        <f>SUM(BW62:BZ62)</f>
        <v>0.82345999999999997</v>
      </c>
    </row>
    <row r="63" spans="1:79" ht="8.25" customHeight="1" x14ac:dyDescent="0.25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8.25" x14ac:dyDescent="0.25">
      <c r="A64" s="13" t="s">
        <v>45</v>
      </c>
      <c r="B64" s="24"/>
      <c r="C64" s="24"/>
      <c r="D64" s="24"/>
      <c r="E64" s="24"/>
      <c r="F64" s="24"/>
      <c r="G64" s="24"/>
    </row>
    <row r="65" spans="1:79" ht="15" customHeight="1" x14ac:dyDescent="0.25">
      <c r="A65" s="33" t="s">
        <v>46</v>
      </c>
      <c r="B65" s="15" t="s">
        <v>21</v>
      </c>
      <c r="C65" s="16"/>
      <c r="D65" s="16"/>
      <c r="E65" s="16">
        <v>523912</v>
      </c>
      <c r="F65" s="16">
        <v>51726</v>
      </c>
      <c r="G65" s="17">
        <f>SUM(C65:F65)</f>
        <v>575638</v>
      </c>
      <c r="I65" s="16"/>
      <c r="J65" s="16"/>
      <c r="K65" s="16">
        <v>460677</v>
      </c>
      <c r="L65" s="16">
        <v>43206</v>
      </c>
      <c r="M65" s="17">
        <f>SUM(I65:L65)</f>
        <v>503883</v>
      </c>
      <c r="O65" s="16"/>
      <c r="P65" s="16"/>
      <c r="Q65" s="16">
        <v>513556</v>
      </c>
      <c r="R65" s="16">
        <v>95694</v>
      </c>
      <c r="S65" s="17">
        <f>SUM(O65:R65)</f>
        <v>609250</v>
      </c>
      <c r="U65" s="16"/>
      <c r="V65" s="16"/>
      <c r="W65" s="16">
        <v>523158.24699999997</v>
      </c>
      <c r="X65" s="16">
        <v>47417.284</v>
      </c>
      <c r="Y65" s="17">
        <f>SUM(U65:X65)</f>
        <v>570575.53099999996</v>
      </c>
      <c r="AA65" s="16"/>
      <c r="AB65" s="16"/>
      <c r="AC65" s="16"/>
      <c r="AD65" s="16"/>
      <c r="AE65" s="17">
        <f>SUM(AA65:AD65)</f>
        <v>0</v>
      </c>
      <c r="AG65" s="16"/>
      <c r="AH65" s="16"/>
      <c r="AI65" s="16"/>
      <c r="AJ65" s="16"/>
      <c r="AK65" s="17">
        <f>SUM(AG65:AJ65)</f>
        <v>0</v>
      </c>
      <c r="AM65" s="16"/>
      <c r="AN65" s="16"/>
      <c r="AO65" s="16"/>
      <c r="AP65" s="16"/>
      <c r="AQ65" s="17">
        <f>SUM(AM65:AP65)</f>
        <v>0</v>
      </c>
      <c r="AS65" s="16"/>
      <c r="AT65" s="16"/>
      <c r="AU65" s="16"/>
      <c r="AV65" s="16"/>
      <c r="AW65" s="17">
        <f>SUM(AS65:AV65)</f>
        <v>0</v>
      </c>
      <c r="AY65" s="16"/>
      <c r="AZ65" s="16"/>
      <c r="BA65" s="16"/>
      <c r="BB65" s="16"/>
      <c r="BC65" s="17">
        <f>SUM(AY65:BB65)</f>
        <v>0</v>
      </c>
      <c r="BE65" s="16"/>
      <c r="BF65" s="16"/>
      <c r="BG65" s="16"/>
      <c r="BH65" s="16"/>
      <c r="BI65" s="17">
        <f>SUM(BE65:BH65)</f>
        <v>0</v>
      </c>
      <c r="BK65" s="16"/>
      <c r="BL65" s="16"/>
      <c r="BM65" s="16"/>
      <c r="BN65" s="16"/>
      <c r="BO65" s="17">
        <f>SUM(BK65:BN65)</f>
        <v>0</v>
      </c>
      <c r="BQ65" s="16"/>
      <c r="BR65" s="16"/>
      <c r="BS65" s="16"/>
      <c r="BT65" s="16"/>
      <c r="BU65" s="17">
        <f>SUM(BQ65:BT65)</f>
        <v>0</v>
      </c>
      <c r="BW65" s="16">
        <f t="shared" ref="BW65:BW66" si="112">C65+I65+O65+U65+AA65+AG65+AM65+AS65+AY65+BE65+BK65+BQ65</f>
        <v>0</v>
      </c>
      <c r="BX65" s="16">
        <f t="shared" ref="BX65:BX66" si="113">D65+J65+P65+V65+AB65+AH65+AN65+AT65+AZ65+BF65+BL65+BR65</f>
        <v>0</v>
      </c>
      <c r="BY65" s="16">
        <f t="shared" ref="BY65:BY66" si="114">E65+K65+Q65+W65+AC65+AI65+AO65+AU65+BA65+BG65+BM65+BS65</f>
        <v>2021303.247</v>
      </c>
      <c r="BZ65" s="16">
        <f t="shared" ref="BZ65:BZ66" si="115">F65+L65+R65+X65+AD65+AJ65+AP65+AV65+BB65+BH65+BN65+BT65</f>
        <v>238043.28399999999</v>
      </c>
      <c r="CA65" s="17">
        <f>SUM(BW65:BZ65)</f>
        <v>2259346.531</v>
      </c>
    </row>
    <row r="66" spans="1:79" x14ac:dyDescent="0.25">
      <c r="A66" s="33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2"/>
        <v>0</v>
      </c>
      <c r="BX66" s="18">
        <f t="shared" si="113"/>
        <v>0</v>
      </c>
      <c r="BY66" s="18">
        <f t="shared" si="114"/>
        <v>0</v>
      </c>
      <c r="BZ66" s="18">
        <f t="shared" si="115"/>
        <v>0</v>
      </c>
      <c r="CA66" s="18">
        <f>SUM(BW66:BZ66)</f>
        <v>0</v>
      </c>
    </row>
    <row r="67" spans="1:79" ht="8.25" customHeight="1" x14ac:dyDescent="0.25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8.25" x14ac:dyDescent="0.25">
      <c r="A68" s="13" t="s">
        <v>47</v>
      </c>
      <c r="B68" s="24"/>
      <c r="C68" s="24"/>
      <c r="D68" s="24"/>
      <c r="E68" s="24"/>
      <c r="F68" s="24"/>
      <c r="G68" s="24"/>
    </row>
    <row r="69" spans="1:79" ht="18" customHeight="1" x14ac:dyDescent="0.25">
      <c r="A69" s="33" t="s">
        <v>48</v>
      </c>
      <c r="B69" s="15" t="s">
        <v>21</v>
      </c>
      <c r="C69" s="16"/>
      <c r="D69" s="16"/>
      <c r="E69" s="16">
        <v>124256</v>
      </c>
      <c r="F69" s="16">
        <v>146530</v>
      </c>
      <c r="G69" s="17">
        <f>SUM(C69:F69)</f>
        <v>270786</v>
      </c>
      <c r="I69" s="16"/>
      <c r="J69" s="16"/>
      <c r="K69" s="16">
        <v>111524</v>
      </c>
      <c r="L69" s="16">
        <v>130702</v>
      </c>
      <c r="M69" s="17">
        <f>SUM(I69:L69)</f>
        <v>242226</v>
      </c>
      <c r="O69" s="16"/>
      <c r="P69" s="16"/>
      <c r="Q69" s="16">
        <v>60434</v>
      </c>
      <c r="R69" s="16">
        <v>103189</v>
      </c>
      <c r="S69" s="17">
        <f>SUM(O69:R69)</f>
        <v>163623</v>
      </c>
      <c r="U69" s="16"/>
      <c r="V69" s="16"/>
      <c r="W69" s="16">
        <v>55156.771000000001</v>
      </c>
      <c r="X69" s="16">
        <v>99679.611000000004</v>
      </c>
      <c r="Y69" s="17">
        <f>SUM(U69:X69)</f>
        <v>154836.38200000001</v>
      </c>
      <c r="AA69" s="16"/>
      <c r="AB69" s="16"/>
      <c r="AC69" s="16"/>
      <c r="AD69" s="16"/>
      <c r="AE69" s="17">
        <f>SUM(AA69:AD69)</f>
        <v>0</v>
      </c>
      <c r="AG69" s="16"/>
      <c r="AH69" s="16"/>
      <c r="AI69" s="16"/>
      <c r="AJ69" s="16"/>
      <c r="AK69" s="17">
        <f>SUM(AG69:AJ69)</f>
        <v>0</v>
      </c>
      <c r="AM69" s="16"/>
      <c r="AN69" s="16"/>
      <c r="AO69" s="16"/>
      <c r="AP69" s="16"/>
      <c r="AQ69" s="17">
        <f>SUM(AM69:AP69)</f>
        <v>0</v>
      </c>
      <c r="AS69" s="16"/>
      <c r="AT69" s="16"/>
      <c r="AU69" s="16"/>
      <c r="AV69" s="16"/>
      <c r="AW69" s="17">
        <f>SUM(AS69:AV69)</f>
        <v>0</v>
      </c>
      <c r="AY69" s="16"/>
      <c r="AZ69" s="16"/>
      <c r="BA69" s="16"/>
      <c r="BB69" s="16"/>
      <c r="BC69" s="17">
        <f>SUM(AY69:BB69)</f>
        <v>0</v>
      </c>
      <c r="BE69" s="16"/>
      <c r="BF69" s="16"/>
      <c r="BG69" s="16"/>
      <c r="BH69" s="16"/>
      <c r="BI69" s="17">
        <f>SUM(BE69:BH69)</f>
        <v>0</v>
      </c>
      <c r="BK69" s="16"/>
      <c r="BL69" s="16"/>
      <c r="BM69" s="16"/>
      <c r="BN69" s="16"/>
      <c r="BO69" s="17">
        <f>SUM(BK69:BN69)</f>
        <v>0</v>
      </c>
      <c r="BQ69" s="16"/>
      <c r="BR69" s="16"/>
      <c r="BS69" s="16"/>
      <c r="BT69" s="16"/>
      <c r="BU69" s="17">
        <f>SUM(BQ69:BT69)</f>
        <v>0</v>
      </c>
      <c r="BW69" s="16">
        <f t="shared" ref="BW69:BW70" si="116">C69+I69+O69+U69+AA69+AG69+AM69+AS69+AY69+BE69+BK69+BQ69</f>
        <v>0</v>
      </c>
      <c r="BX69" s="16">
        <f t="shared" ref="BX69:BX70" si="117">D69+J69+P69+V69+AB69+AH69+AN69+AT69+AZ69+BF69+BL69+BR69</f>
        <v>0</v>
      </c>
      <c r="BY69" s="16">
        <f t="shared" ref="BY69:BY70" si="118">E69+K69+Q69+W69+AC69+AI69+AO69+AU69+BA69+BG69+BM69+BS69</f>
        <v>351370.77100000001</v>
      </c>
      <c r="BZ69" s="16">
        <f>F69+L69+R69+X69+AD69+AJ69+AP69+AV69+BB69+BH69+BN69+BT69</f>
        <v>480100.61100000003</v>
      </c>
      <c r="CA69" s="17">
        <f>SUM(BW69:BZ69)</f>
        <v>831471.38199999998</v>
      </c>
    </row>
    <row r="70" spans="1:79" ht="18" customHeight="1" x14ac:dyDescent="0.25">
      <c r="A70" s="33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6"/>
        <v>0</v>
      </c>
      <c r="BX70" s="18">
        <f t="shared" si="117"/>
        <v>0</v>
      </c>
      <c r="BY70" s="18">
        <f t="shared" si="118"/>
        <v>0</v>
      </c>
      <c r="BZ70" s="18">
        <f t="shared" ref="BZ70" si="119">F70+L70+R70+X70+AD70+AJ70+AP70+AV70+BB70+BH70+BN70+BT70</f>
        <v>0</v>
      </c>
      <c r="CA70" s="18">
        <f>SUM(BW70:BZ70)</f>
        <v>0</v>
      </c>
    </row>
    <row r="71" spans="1:79" ht="8.25" customHeight="1" x14ac:dyDescent="0.25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8.25" x14ac:dyDescent="0.25">
      <c r="A72" s="13" t="s">
        <v>65</v>
      </c>
      <c r="B72" s="24"/>
      <c r="C72" s="24"/>
      <c r="D72" s="24"/>
      <c r="E72" s="24"/>
      <c r="F72" s="24"/>
      <c r="G72" s="24"/>
    </row>
    <row r="73" spans="1:79" ht="18" customHeight="1" x14ac:dyDescent="0.25">
      <c r="A73" s="38" t="s">
        <v>66</v>
      </c>
      <c r="B73" s="15" t="s">
        <v>21</v>
      </c>
      <c r="C73" s="16">
        <v>1845085</v>
      </c>
      <c r="D73" s="16"/>
      <c r="E73" s="16">
        <v>69627</v>
      </c>
      <c r="F73" s="16"/>
      <c r="G73" s="17">
        <f>SUM(C73:F73)</f>
        <v>1914712</v>
      </c>
      <c r="I73" s="16">
        <v>1733842</v>
      </c>
      <c r="J73" s="16"/>
      <c r="K73" s="16">
        <v>70014</v>
      </c>
      <c r="L73" s="16"/>
      <c r="M73" s="17">
        <f>SUM(I73:L73)</f>
        <v>1803856</v>
      </c>
      <c r="O73" s="16">
        <v>1404196</v>
      </c>
      <c r="P73" s="16"/>
      <c r="Q73" s="16">
        <v>58410</v>
      </c>
      <c r="R73" s="16"/>
      <c r="S73" s="17">
        <f>SUM(O73:R73)</f>
        <v>1462606</v>
      </c>
      <c r="U73" s="16">
        <v>872006.98</v>
      </c>
      <c r="V73" s="16"/>
      <c r="W73" s="16">
        <v>38737.813999999998</v>
      </c>
      <c r="X73" s="16"/>
      <c r="Y73" s="17">
        <f>SUM(U73:X73)</f>
        <v>910744.79399999999</v>
      </c>
      <c r="AA73" s="16"/>
      <c r="AB73" s="16"/>
      <c r="AC73" s="16"/>
      <c r="AD73" s="16"/>
      <c r="AE73" s="17">
        <f>SUM(AA73:AD73)</f>
        <v>0</v>
      </c>
      <c r="AG73" s="16"/>
      <c r="AH73" s="16"/>
      <c r="AI73" s="16"/>
      <c r="AJ73" s="16"/>
      <c r="AK73" s="17">
        <f>SUM(AG73:AJ73)</f>
        <v>0</v>
      </c>
      <c r="AM73" s="16"/>
      <c r="AN73" s="16"/>
      <c r="AO73" s="16"/>
      <c r="AP73" s="16"/>
      <c r="AQ73" s="17">
        <f>SUM(AM73:AP73)</f>
        <v>0</v>
      </c>
      <c r="AS73" s="16"/>
      <c r="AT73" s="16"/>
      <c r="AU73" s="16"/>
      <c r="AV73" s="16"/>
      <c r="AW73" s="17">
        <f>SUM(AS73:AV73)</f>
        <v>0</v>
      </c>
      <c r="AY73" s="16"/>
      <c r="AZ73" s="16"/>
      <c r="BA73" s="16"/>
      <c r="BB73" s="16"/>
      <c r="BC73" s="17">
        <f>SUM(AY73:BB73)</f>
        <v>0</v>
      </c>
      <c r="BE73" s="16"/>
      <c r="BF73" s="16"/>
      <c r="BG73" s="16"/>
      <c r="BH73" s="16"/>
      <c r="BI73" s="17">
        <f>SUM(BE73:BH73)</f>
        <v>0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0">C73+I73+O73+U73+AA73+AG73+AM73+AS73+AY73+BE73+BK73+BQ73</f>
        <v>5855129.9800000004</v>
      </c>
      <c r="BX73" s="16">
        <f t="shared" ref="BX73:BX74" si="121">D73+J73+P73+V73+AB73+AH73+AN73+AT73+AZ73+BF73+BL73+BR73</f>
        <v>0</v>
      </c>
      <c r="BY73" s="16">
        <f t="shared" ref="BY73:BY74" si="122">E73+K73+Q73+W73+AC73+AI73+AO73+AU73+BA73+BG73+BM73+BS73</f>
        <v>236788.81400000001</v>
      </c>
      <c r="BZ73" s="16">
        <f t="shared" ref="BZ73:BZ74" si="123">F73+L73+R73+X73+AD73+AJ73+AP73+AV73+BB73+BH73+BN73+BT73</f>
        <v>0</v>
      </c>
      <c r="CA73" s="17">
        <f>SUM(BW73:BZ73)</f>
        <v>6091918.7940000007</v>
      </c>
    </row>
    <row r="74" spans="1:79" ht="18" customHeight="1" x14ac:dyDescent="0.25">
      <c r="A74" s="38"/>
      <c r="B74" s="15" t="s">
        <v>22</v>
      </c>
      <c r="C74" s="18"/>
      <c r="D74" s="18"/>
      <c r="E74" s="18"/>
      <c r="F74" s="18"/>
      <c r="G74" s="18">
        <f>SUM(C74:F74)</f>
        <v>0</v>
      </c>
      <c r="I74" s="18"/>
      <c r="J74" s="18"/>
      <c r="K74" s="18"/>
      <c r="L74" s="18"/>
      <c r="M74" s="18">
        <f>SUM(I74:L74)</f>
        <v>0</v>
      </c>
      <c r="O74" s="18"/>
      <c r="P74" s="18"/>
      <c r="Q74" s="18"/>
      <c r="R74" s="18"/>
      <c r="S74" s="18">
        <f>SUM(O74:R74)</f>
        <v>0</v>
      </c>
      <c r="U74" s="18"/>
      <c r="V74" s="18"/>
      <c r="W74" s="18"/>
      <c r="X74" s="18"/>
      <c r="Y74" s="18">
        <f>SUM(U74:X74)</f>
        <v>0</v>
      </c>
      <c r="AA74" s="18"/>
      <c r="AB74" s="18"/>
      <c r="AC74" s="18"/>
      <c r="AD74" s="18"/>
      <c r="AE74" s="18">
        <f>SUM(AA74:AD74)</f>
        <v>0</v>
      </c>
      <c r="AG74" s="18"/>
      <c r="AH74" s="18"/>
      <c r="AI74" s="18"/>
      <c r="AJ74" s="18"/>
      <c r="AK74" s="18">
        <f>SUM(AG74:AJ74)</f>
        <v>0</v>
      </c>
      <c r="AM74" s="18"/>
      <c r="AN74" s="18"/>
      <c r="AO74" s="18"/>
      <c r="AP74" s="18"/>
      <c r="AQ74" s="18">
        <f>SUM(AM74:AP74)</f>
        <v>0</v>
      </c>
      <c r="AS74" s="18"/>
      <c r="AT74" s="18"/>
      <c r="AU74" s="18"/>
      <c r="AV74" s="18"/>
      <c r="AW74" s="18">
        <f>SUM(AS74:AV74)</f>
        <v>0</v>
      </c>
      <c r="AY74" s="18"/>
      <c r="AZ74" s="18"/>
      <c r="BA74" s="18"/>
      <c r="BB74" s="18"/>
      <c r="BC74" s="18">
        <f>SUM(AY74:BB74)</f>
        <v>0</v>
      </c>
      <c r="BE74" s="18"/>
      <c r="BF74" s="18"/>
      <c r="BG74" s="18"/>
      <c r="BH74" s="18"/>
      <c r="BI74" s="18">
        <f>SUM(BE74:BH74)</f>
        <v>0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0"/>
        <v>0</v>
      </c>
      <c r="BX74" s="18">
        <f t="shared" si="121"/>
        <v>0</v>
      </c>
      <c r="BY74" s="18">
        <f t="shared" si="122"/>
        <v>0</v>
      </c>
      <c r="BZ74" s="18">
        <f t="shared" si="123"/>
        <v>0</v>
      </c>
      <c r="CA74" s="18">
        <f>SUM(BW74:BZ74)</f>
        <v>0</v>
      </c>
    </row>
    <row r="75" spans="1:79" ht="8.25" customHeight="1" x14ac:dyDescent="0.25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8.25" x14ac:dyDescent="0.25">
      <c r="A76" s="13" t="s">
        <v>49</v>
      </c>
      <c r="B76" s="24"/>
      <c r="C76" s="24"/>
      <c r="D76" s="24"/>
      <c r="E76" s="24"/>
      <c r="F76" s="24"/>
      <c r="G76" s="24"/>
    </row>
    <row r="77" spans="1:79" ht="18" customHeight="1" x14ac:dyDescent="0.25">
      <c r="A77" s="33" t="s">
        <v>50</v>
      </c>
      <c r="B77" s="15" t="s">
        <v>21</v>
      </c>
      <c r="C77" s="16"/>
      <c r="D77" s="16"/>
      <c r="E77" s="16">
        <v>9402</v>
      </c>
      <c r="F77" s="16">
        <v>12739</v>
      </c>
      <c r="G77" s="17">
        <f>SUM(C77:F77)</f>
        <v>22141</v>
      </c>
      <c r="I77" s="16"/>
      <c r="J77" s="16"/>
      <c r="K77" s="16">
        <v>8775</v>
      </c>
      <c r="L77" s="16">
        <v>11382</v>
      </c>
      <c r="M77" s="17">
        <f>SUM(I77:L77)</f>
        <v>20157</v>
      </c>
      <c r="O77" s="16"/>
      <c r="P77" s="16"/>
      <c r="Q77" s="16">
        <v>9482</v>
      </c>
      <c r="R77" s="16">
        <v>12892</v>
      </c>
      <c r="S77" s="17">
        <f>SUM(O77:R77)</f>
        <v>22374</v>
      </c>
      <c r="U77" s="16"/>
      <c r="V77" s="16"/>
      <c r="W77" s="16">
        <v>9159.348</v>
      </c>
      <c r="X77" s="16">
        <v>11965.7</v>
      </c>
      <c r="Y77" s="17">
        <f>SUM(U77:X77)</f>
        <v>21125.048000000003</v>
      </c>
      <c r="AA77" s="16"/>
      <c r="AB77" s="16"/>
      <c r="AC77" s="16"/>
      <c r="AD77" s="16"/>
      <c r="AE77" s="17">
        <f>SUM(AA77:AD77)</f>
        <v>0</v>
      </c>
      <c r="AG77" s="16"/>
      <c r="AH77" s="16"/>
      <c r="AI77" s="16"/>
      <c r="AJ77" s="16"/>
      <c r="AK77" s="17">
        <f>SUM(AG77:AJ77)</f>
        <v>0</v>
      </c>
      <c r="AM77" s="16"/>
      <c r="AN77" s="16"/>
      <c r="AO77" s="16"/>
      <c r="AP77" s="16"/>
      <c r="AQ77" s="17">
        <f>SUM(AM77:AP77)</f>
        <v>0</v>
      </c>
      <c r="AS77" s="16"/>
      <c r="AT77" s="16"/>
      <c r="AU77" s="16"/>
      <c r="AV77" s="16"/>
      <c r="AW77" s="17">
        <f>SUM(AS77:AV77)</f>
        <v>0</v>
      </c>
      <c r="AY77" s="16"/>
      <c r="AZ77" s="16"/>
      <c r="BA77" s="16"/>
      <c r="BB77" s="16"/>
      <c r="BC77" s="17">
        <f>SUM(AY77:BB77)</f>
        <v>0</v>
      </c>
      <c r="BE77" s="16"/>
      <c r="BF77" s="16"/>
      <c r="BG77" s="16"/>
      <c r="BH77" s="16"/>
      <c r="BI77" s="17">
        <f>SUM(BE77:BH77)</f>
        <v>0</v>
      </c>
      <c r="BK77" s="16"/>
      <c r="BL77" s="16"/>
      <c r="BM77" s="16"/>
      <c r="BN77" s="16"/>
      <c r="BO77" s="17">
        <f>SUM(BK77:BN77)</f>
        <v>0</v>
      </c>
      <c r="BQ77" s="16"/>
      <c r="BR77" s="16"/>
      <c r="BS77" s="16"/>
      <c r="BT77" s="16"/>
      <c r="BU77" s="17">
        <f>SUM(BQ77:BT77)</f>
        <v>0</v>
      </c>
      <c r="BW77" s="16">
        <f t="shared" ref="BW77:BW78" si="124">C77+I77+O77+U77+AA77+AG77+AM77+AS77+AY77+BE77+BK77+BQ77</f>
        <v>0</v>
      </c>
      <c r="BX77" s="16">
        <f t="shared" ref="BX77:BX78" si="125">D77+J77+P77+V77+AB77+AH77+AN77+AT77+AZ77+BF77+BL77+BR77</f>
        <v>0</v>
      </c>
      <c r="BY77" s="16">
        <f t="shared" ref="BY77:BZ78" si="126">E77+K77+Q77+W77+AC77+AI77+AO77+AU77+BA77+BG77+BM77+BS77</f>
        <v>36818.347999999998</v>
      </c>
      <c r="BZ77" s="16">
        <f t="shared" si="126"/>
        <v>48978.7</v>
      </c>
      <c r="CA77" s="17">
        <f>SUM(BW77:BZ77)</f>
        <v>85797.047999999995</v>
      </c>
    </row>
    <row r="78" spans="1:79" ht="18" customHeight="1" x14ac:dyDescent="0.25">
      <c r="A78" s="33"/>
      <c r="B78" s="15" t="s">
        <v>22</v>
      </c>
      <c r="C78" s="18"/>
      <c r="D78" s="18"/>
      <c r="E78" s="18">
        <f>10.567/1000</f>
        <v>1.0567E-2</v>
      </c>
      <c r="F78" s="18">
        <f>18.626/1000</f>
        <v>1.8626E-2</v>
      </c>
      <c r="G78" s="18">
        <f>SUM(C78:F78)</f>
        <v>2.9193E-2</v>
      </c>
      <c r="I78" s="18"/>
      <c r="J78" s="18"/>
      <c r="K78" s="18">
        <f>11.023/1000</f>
        <v>1.1023E-2</v>
      </c>
      <c r="L78" s="18">
        <f>18.363/1000</f>
        <v>1.8363000000000001E-2</v>
      </c>
      <c r="M78" s="18">
        <f>SUM(I78:L78)</f>
        <v>2.9386000000000002E-2</v>
      </c>
      <c r="O78" s="18"/>
      <c r="P78" s="18"/>
      <c r="Q78" s="18">
        <v>1.0689000000000001E-2</v>
      </c>
      <c r="R78" s="18">
        <v>1.8938E-2</v>
      </c>
      <c r="S78" s="18">
        <f>SUM(O78:R78)</f>
        <v>2.9627000000000001E-2</v>
      </c>
      <c r="U78" s="18"/>
      <c r="V78" s="18"/>
      <c r="W78" s="18">
        <v>1.0663000000000001E-2</v>
      </c>
      <c r="X78" s="18">
        <v>1.8199E-2</v>
      </c>
      <c r="Y78" s="18">
        <f>SUM(U78:X78)</f>
        <v>2.8861999999999999E-2</v>
      </c>
      <c r="AA78" s="18"/>
      <c r="AB78" s="18"/>
      <c r="AC78" s="18"/>
      <c r="AD78" s="18"/>
      <c r="AE78" s="18">
        <f>SUM(AA78:AD78)</f>
        <v>0</v>
      </c>
      <c r="AG78" s="18"/>
      <c r="AH78" s="18"/>
      <c r="AI78" s="18"/>
      <c r="AJ78" s="18"/>
      <c r="AK78" s="18">
        <f>SUM(AG78:AJ78)</f>
        <v>0</v>
      </c>
      <c r="AM78" s="18"/>
      <c r="AN78" s="18"/>
      <c r="AO78" s="18"/>
      <c r="AP78" s="18"/>
      <c r="AQ78" s="18">
        <f>SUM(AM78:AP78)</f>
        <v>0</v>
      </c>
      <c r="AS78" s="18"/>
      <c r="AT78" s="18"/>
      <c r="AU78" s="18"/>
      <c r="AV78" s="18"/>
      <c r="AW78" s="18">
        <f>SUM(AS78:AV78)</f>
        <v>0</v>
      </c>
      <c r="AY78" s="18"/>
      <c r="AZ78" s="18"/>
      <c r="BA78" s="18"/>
      <c r="BB78" s="18"/>
      <c r="BC78" s="18">
        <f>SUM(AY78:BB78)</f>
        <v>0</v>
      </c>
      <c r="BE78" s="18"/>
      <c r="BF78" s="18"/>
      <c r="BG78" s="18"/>
      <c r="BH78" s="18"/>
      <c r="BI78" s="18">
        <f>SUM(BE78:BH78)</f>
        <v>0</v>
      </c>
      <c r="BK78" s="18"/>
      <c r="BL78" s="18"/>
      <c r="BM78" s="18"/>
      <c r="BN78" s="18"/>
      <c r="BO78" s="18">
        <f>SUM(BK78:BN78)</f>
        <v>0</v>
      </c>
      <c r="BQ78" s="18"/>
      <c r="BR78" s="18"/>
      <c r="BS78" s="18"/>
      <c r="BT78" s="18"/>
      <c r="BU78" s="18">
        <f>SUM(BQ78:BT78)</f>
        <v>0</v>
      </c>
      <c r="BW78" s="18">
        <f t="shared" si="124"/>
        <v>0</v>
      </c>
      <c r="BX78" s="18">
        <f t="shared" si="125"/>
        <v>0</v>
      </c>
      <c r="BY78" s="18">
        <f t="shared" si="126"/>
        <v>4.2942000000000001E-2</v>
      </c>
      <c r="BZ78" s="18">
        <f t="shared" si="126"/>
        <v>7.4125999999999997E-2</v>
      </c>
      <c r="CA78" s="18">
        <f>SUM(BW78:BZ78)</f>
        <v>0.11706800000000001</v>
      </c>
    </row>
    <row r="79" spans="1:79" ht="8.25" customHeight="1" x14ac:dyDescent="0.25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8.25" x14ac:dyDescent="0.25">
      <c r="A80" s="13" t="s">
        <v>51</v>
      </c>
      <c r="B80" s="24"/>
      <c r="C80" s="24"/>
      <c r="D80" s="24"/>
      <c r="E80" s="24"/>
      <c r="F80" s="24"/>
      <c r="G80" s="24"/>
    </row>
    <row r="81" spans="1:79" ht="18" customHeight="1" x14ac:dyDescent="0.25">
      <c r="A81" s="33" t="s">
        <v>52</v>
      </c>
      <c r="B81" s="15" t="s">
        <v>21</v>
      </c>
      <c r="C81" s="16"/>
      <c r="D81" s="16"/>
      <c r="E81" s="16">
        <v>65539</v>
      </c>
      <c r="F81" s="16">
        <v>2365</v>
      </c>
      <c r="G81" s="17">
        <f>SUM(C81:F81)</f>
        <v>67904</v>
      </c>
      <c r="I81" s="16"/>
      <c r="J81" s="16"/>
      <c r="K81" s="16">
        <v>59222</v>
      </c>
      <c r="L81" s="16">
        <v>2287</v>
      </c>
      <c r="M81" s="17">
        <f>SUM(I81:L81)</f>
        <v>61509</v>
      </c>
      <c r="O81" s="16"/>
      <c r="P81" s="16"/>
      <c r="Q81" s="16">
        <v>51428</v>
      </c>
      <c r="R81" s="16">
        <v>1738</v>
      </c>
      <c r="S81" s="17">
        <f>SUM(O81:R81)</f>
        <v>53166</v>
      </c>
      <c r="U81" s="16"/>
      <c r="V81" s="16"/>
      <c r="W81" s="16">
        <v>48768</v>
      </c>
      <c r="X81" s="16">
        <v>1508</v>
      </c>
      <c r="Y81" s="17">
        <f>SUM(U81:X81)</f>
        <v>50276</v>
      </c>
      <c r="AA81" s="16"/>
      <c r="AB81" s="16"/>
      <c r="AC81" s="16"/>
      <c r="AD81" s="16"/>
      <c r="AE81" s="17">
        <f>SUM(AA81:AD81)</f>
        <v>0</v>
      </c>
      <c r="AG81" s="16"/>
      <c r="AH81" s="16"/>
      <c r="AI81" s="16"/>
      <c r="AJ81" s="16"/>
      <c r="AK81" s="17">
        <f>SUM(AG81:AJ81)</f>
        <v>0</v>
      </c>
      <c r="AM81" s="16"/>
      <c r="AN81" s="16"/>
      <c r="AO81" s="16"/>
      <c r="AP81" s="16"/>
      <c r="AQ81" s="17">
        <f>SUM(AM81:AP81)</f>
        <v>0</v>
      </c>
      <c r="AS81" s="16"/>
      <c r="AT81" s="16"/>
      <c r="AU81" s="16"/>
      <c r="AV81" s="16"/>
      <c r="AW81" s="17">
        <f>SUM(AS81:AV81)</f>
        <v>0</v>
      </c>
      <c r="AY81" s="16"/>
      <c r="AZ81" s="16"/>
      <c r="BA81" s="16"/>
      <c r="BB81" s="16"/>
      <c r="BC81" s="17">
        <f>SUM(AY81:BB81)</f>
        <v>0</v>
      </c>
      <c r="BE81" s="16"/>
      <c r="BF81" s="16"/>
      <c r="BG81" s="16"/>
      <c r="BH81" s="16"/>
      <c r="BI81" s="17">
        <f>SUM(BE81:BH81)</f>
        <v>0</v>
      </c>
      <c r="BK81" s="16"/>
      <c r="BL81" s="16"/>
      <c r="BM81" s="16"/>
      <c r="BN81" s="16"/>
      <c r="BO81" s="17">
        <f>SUM(BK81:BN81)</f>
        <v>0</v>
      </c>
      <c r="BQ81" s="16"/>
      <c r="BR81" s="16"/>
      <c r="BS81" s="16"/>
      <c r="BT81" s="16"/>
      <c r="BU81" s="17">
        <f>SUM(BQ81:BT81)</f>
        <v>0</v>
      </c>
      <c r="BW81" s="16">
        <f t="shared" ref="BW81:BW82" si="127">C81+I81+O81+U81+AA81+AG81+AM81+AS81+AY81+BE81+BK81+BQ81</f>
        <v>0</v>
      </c>
      <c r="BX81" s="16">
        <f t="shared" ref="BX81:BX82" si="128">D81+J81+P81+V81+AB81+AH81+AN81+AT81+AZ81+BF81+BL81+BR81</f>
        <v>0</v>
      </c>
      <c r="BY81" s="16">
        <f t="shared" ref="BY81:BZ82" si="129">E81+K81+Q81+W81+AC81+AI81+AO81+AU81+BA81+BG81+BM81+BS81</f>
        <v>224957</v>
      </c>
      <c r="BZ81" s="16">
        <f t="shared" si="129"/>
        <v>7898</v>
      </c>
      <c r="CA81" s="17">
        <f>SUM(BW81:BZ81)</f>
        <v>232855</v>
      </c>
    </row>
    <row r="82" spans="1:79" ht="18" customHeight="1" x14ac:dyDescent="0.25">
      <c r="A82" s="33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7"/>
        <v>0</v>
      </c>
      <c r="BX82" s="18">
        <f t="shared" si="128"/>
        <v>0</v>
      </c>
      <c r="BY82" s="18">
        <f t="shared" si="129"/>
        <v>0</v>
      </c>
      <c r="BZ82" s="18">
        <f t="shared" si="129"/>
        <v>0</v>
      </c>
      <c r="CA82" s="18">
        <f>SUM(BW82:BZ82)</f>
        <v>0</v>
      </c>
    </row>
    <row r="83" spans="1:79" ht="8.25" customHeight="1" x14ac:dyDescent="0.25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8.25" x14ac:dyDescent="0.25">
      <c r="A84" s="13" t="s">
        <v>53</v>
      </c>
      <c r="B84" s="24"/>
      <c r="C84" s="24"/>
      <c r="D84" s="24"/>
      <c r="E84" s="24"/>
      <c r="F84" s="24"/>
      <c r="G84" s="24"/>
    </row>
    <row r="85" spans="1:79" ht="18" customHeight="1" x14ac:dyDescent="0.25">
      <c r="A85" s="33" t="s">
        <v>54</v>
      </c>
      <c r="B85" s="15" t="s">
        <v>21</v>
      </c>
      <c r="C85" s="16">
        <v>1040740</v>
      </c>
      <c r="D85" s="16"/>
      <c r="E85" s="16">
        <v>231131</v>
      </c>
      <c r="F85" s="16">
        <v>214875</v>
      </c>
      <c r="G85" s="17">
        <f>SUM(C85:F85)</f>
        <v>1486746</v>
      </c>
      <c r="I85" s="16">
        <v>1335737</v>
      </c>
      <c r="J85" s="16"/>
      <c r="K85" s="16">
        <v>200917</v>
      </c>
      <c r="L85" s="16">
        <v>203056</v>
      </c>
      <c r="M85" s="17">
        <f>SUM(I85:L85)</f>
        <v>1739710</v>
      </c>
      <c r="O85" s="16">
        <v>1597651</v>
      </c>
      <c r="P85" s="16"/>
      <c r="Q85" s="16">
        <v>100207</v>
      </c>
      <c r="R85" s="16">
        <v>159723</v>
      </c>
      <c r="S85" s="17">
        <f>SUM(O85:R85)</f>
        <v>1857581</v>
      </c>
      <c r="U85" s="16">
        <v>618987</v>
      </c>
      <c r="V85" s="16"/>
      <c r="W85" s="16">
        <v>124600</v>
      </c>
      <c r="X85" s="16">
        <v>110336.36</v>
      </c>
      <c r="Y85" s="17">
        <f>SUM(U85:X85)</f>
        <v>853923.36</v>
      </c>
      <c r="AA85" s="16"/>
      <c r="AB85" s="16"/>
      <c r="AC85" s="16"/>
      <c r="AD85" s="16"/>
      <c r="AE85" s="17">
        <f>SUM(AA85:AD85)</f>
        <v>0</v>
      </c>
      <c r="AG85" s="16"/>
      <c r="AH85" s="16"/>
      <c r="AI85" s="16"/>
      <c r="AJ85" s="16"/>
      <c r="AK85" s="17">
        <f>SUM(AG85:AJ85)</f>
        <v>0</v>
      </c>
      <c r="AM85" s="16"/>
      <c r="AN85" s="16"/>
      <c r="AO85" s="16"/>
      <c r="AP85" s="16"/>
      <c r="AQ85" s="17">
        <f>SUM(AM85:AP85)</f>
        <v>0</v>
      </c>
      <c r="AS85" s="16"/>
      <c r="AT85" s="16"/>
      <c r="AU85" s="16"/>
      <c r="AV85" s="16"/>
      <c r="AW85" s="17">
        <f>SUM(AS85:AV85)</f>
        <v>0</v>
      </c>
      <c r="AY85" s="16"/>
      <c r="AZ85" s="16"/>
      <c r="BA85" s="16"/>
      <c r="BB85" s="16"/>
      <c r="BC85" s="17">
        <f>SUM(AY85:BB85)</f>
        <v>0</v>
      </c>
      <c r="BE85" s="16"/>
      <c r="BF85" s="16"/>
      <c r="BG85" s="16"/>
      <c r="BH85" s="16"/>
      <c r="BI85" s="17">
        <f>SUM(BE85:BH85)</f>
        <v>0</v>
      </c>
      <c r="BK85" s="16"/>
      <c r="BL85" s="16"/>
      <c r="BM85" s="16"/>
      <c r="BN85" s="16"/>
      <c r="BO85" s="17">
        <f>SUM(BK85:BN85)</f>
        <v>0</v>
      </c>
      <c r="BQ85" s="16"/>
      <c r="BR85" s="16"/>
      <c r="BS85" s="16"/>
      <c r="BT85" s="16"/>
      <c r="BU85" s="17">
        <f>SUM(BQ85:BT85)</f>
        <v>0</v>
      </c>
      <c r="BW85" s="16">
        <f t="shared" ref="BW85:BW86" si="130">C85+I85+O85+U85+AA85+AG85+AM85+AS85+AY85+BE85+BK85+BQ85</f>
        <v>4593115</v>
      </c>
      <c r="BX85" s="16">
        <f t="shared" ref="BX85:BX86" si="131">D85+J85+P85+V85+AB85+AH85+AN85+AT85+AZ85+BF85+BL85+BR85</f>
        <v>0</v>
      </c>
      <c r="BY85" s="16">
        <f t="shared" ref="BY85:BZ86" si="132">E85+K85+Q85+W85+AC85+AI85+AO85+AU85+BA85+BG85+BM85+BS85</f>
        <v>656855</v>
      </c>
      <c r="BZ85" s="16">
        <f t="shared" si="132"/>
        <v>687990.36</v>
      </c>
      <c r="CA85" s="17">
        <f>SUM(BW85:BZ85)</f>
        <v>5937960.3600000003</v>
      </c>
    </row>
    <row r="86" spans="1:79" ht="18" customHeight="1" x14ac:dyDescent="0.25">
      <c r="A86" s="33"/>
      <c r="B86" s="15" t="s">
        <v>22</v>
      </c>
      <c r="C86" s="18">
        <v>1.5329999999999999</v>
      </c>
      <c r="D86" s="18"/>
      <c r="E86" s="18">
        <v>0.29099999999999998</v>
      </c>
      <c r="F86" s="18"/>
      <c r="G86" s="18">
        <f>SUM(C86:F86)</f>
        <v>1.8239999999999998</v>
      </c>
      <c r="I86" s="18">
        <v>2.1150000000000002</v>
      </c>
      <c r="J86" s="18"/>
      <c r="K86" s="18">
        <v>0.28100000000000003</v>
      </c>
      <c r="L86" s="18"/>
      <c r="M86" s="18">
        <f>SUM(I86:L86)</f>
        <v>2.3960000000000004</v>
      </c>
      <c r="O86" s="18">
        <v>2.3610000000000002</v>
      </c>
      <c r="P86" s="18"/>
      <c r="Q86" s="18">
        <v>0.05</v>
      </c>
      <c r="R86" s="18"/>
      <c r="S86" s="18">
        <f>SUM(O86:R86)</f>
        <v>2.411</v>
      </c>
      <c r="U86" s="18">
        <v>1.06</v>
      </c>
      <c r="V86" s="18"/>
      <c r="W86" s="18">
        <v>0.11700000000000001</v>
      </c>
      <c r="X86" s="18"/>
      <c r="Y86" s="18">
        <f>SUM(U86:X86)</f>
        <v>1.177</v>
      </c>
      <c r="AA86" s="18"/>
      <c r="AB86" s="18"/>
      <c r="AC86" s="18"/>
      <c r="AD86" s="18"/>
      <c r="AE86" s="18">
        <f>SUM(AA86:AD86)</f>
        <v>0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/>
      <c r="BF86" s="18"/>
      <c r="BG86" s="18"/>
      <c r="BH86" s="18"/>
      <c r="BI86" s="18">
        <f>SUM(BE86:BH86)</f>
        <v>0</v>
      </c>
      <c r="BK86" s="18"/>
      <c r="BL86" s="18"/>
      <c r="BM86" s="18"/>
      <c r="BN86" s="18"/>
      <c r="BO86" s="18">
        <f>SUM(BK86:BN86)</f>
        <v>0</v>
      </c>
      <c r="BQ86" s="18"/>
      <c r="BR86" s="18"/>
      <c r="BS86" s="18"/>
      <c r="BT86" s="18"/>
      <c r="BU86" s="18">
        <f>SUM(BQ86:BT86)</f>
        <v>0</v>
      </c>
      <c r="BW86" s="18">
        <f t="shared" si="130"/>
        <v>7.0690000000000008</v>
      </c>
      <c r="BX86" s="18">
        <f t="shared" si="131"/>
        <v>0</v>
      </c>
      <c r="BY86" s="18">
        <f t="shared" si="132"/>
        <v>0.7390000000000001</v>
      </c>
      <c r="BZ86" s="18">
        <f t="shared" si="132"/>
        <v>0</v>
      </c>
      <c r="CA86" s="18">
        <f>SUM(BW86:BZ86)</f>
        <v>7.8080000000000007</v>
      </c>
    </row>
    <row r="87" spans="1:79" ht="8.25" customHeight="1" x14ac:dyDescent="0.25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8.25" x14ac:dyDescent="0.25">
      <c r="A88" s="13" t="s">
        <v>55</v>
      </c>
      <c r="B88" s="24"/>
      <c r="C88" s="24"/>
      <c r="D88" s="24"/>
      <c r="E88" s="24"/>
      <c r="F88" s="24"/>
      <c r="G88" s="24"/>
    </row>
    <row r="89" spans="1:79" ht="18" customHeight="1" x14ac:dyDescent="0.25">
      <c r="A89" s="33" t="s">
        <v>56</v>
      </c>
      <c r="B89" s="15" t="s">
        <v>21</v>
      </c>
      <c r="C89" s="16"/>
      <c r="D89" s="16"/>
      <c r="E89" s="16"/>
      <c r="F89" s="16">
        <v>32966</v>
      </c>
      <c r="G89" s="17">
        <f>SUM(C89:F89)</f>
        <v>32966</v>
      </c>
      <c r="I89" s="16"/>
      <c r="J89" s="16"/>
      <c r="K89" s="16"/>
      <c r="L89" s="16">
        <v>35676</v>
      </c>
      <c r="M89" s="17">
        <f>SUM(I89:L89)</f>
        <v>35676</v>
      </c>
      <c r="O89" s="16"/>
      <c r="P89" s="16"/>
      <c r="Q89" s="16"/>
      <c r="R89" s="16">
        <v>27717</v>
      </c>
      <c r="S89" s="17">
        <f>SUM(O89:R89)</f>
        <v>27717</v>
      </c>
      <c r="U89" s="16"/>
      <c r="V89" s="16"/>
      <c r="W89" s="16"/>
      <c r="X89" s="16">
        <v>20710</v>
      </c>
      <c r="Y89" s="17">
        <f>SUM(U89:X89)</f>
        <v>20710</v>
      </c>
      <c r="AA89" s="16"/>
      <c r="AB89" s="16"/>
      <c r="AC89" s="16"/>
      <c r="AD89" s="16"/>
      <c r="AE89" s="17">
        <f>SUM(AA89:AD89)</f>
        <v>0</v>
      </c>
      <c r="AG89" s="16"/>
      <c r="AH89" s="16"/>
      <c r="AI89" s="16"/>
      <c r="AJ89" s="16"/>
      <c r="AK89" s="17">
        <f>SUM(AG89:AJ89)</f>
        <v>0</v>
      </c>
      <c r="AM89" s="16"/>
      <c r="AN89" s="16"/>
      <c r="AO89" s="16"/>
      <c r="AP89" s="16"/>
      <c r="AQ89" s="17">
        <f>SUM(AM89:AP89)</f>
        <v>0</v>
      </c>
      <c r="AS89" s="16"/>
      <c r="AT89" s="16"/>
      <c r="AU89" s="16"/>
      <c r="AV89" s="16"/>
      <c r="AW89" s="17">
        <f>SUM(AS89:AV89)</f>
        <v>0</v>
      </c>
      <c r="AY89" s="16"/>
      <c r="AZ89" s="16"/>
      <c r="BA89" s="16"/>
      <c r="BB89" s="16"/>
      <c r="BC89" s="17">
        <f>SUM(AY89:BB89)</f>
        <v>0</v>
      </c>
      <c r="BE89" s="16"/>
      <c r="BF89" s="16"/>
      <c r="BG89" s="16"/>
      <c r="BH89" s="16"/>
      <c r="BI89" s="17">
        <f>SUM(BE89:BH89)</f>
        <v>0</v>
      </c>
      <c r="BK89" s="16"/>
      <c r="BL89" s="16"/>
      <c r="BM89" s="16"/>
      <c r="BN89" s="16"/>
      <c r="BO89" s="17">
        <f>SUM(BK89:BN89)</f>
        <v>0</v>
      </c>
      <c r="BQ89" s="16"/>
      <c r="BR89" s="16"/>
      <c r="BS89" s="16"/>
      <c r="BT89" s="16"/>
      <c r="BU89" s="17">
        <f>SUM(BQ89:BT89)</f>
        <v>0</v>
      </c>
      <c r="BW89" s="16">
        <f t="shared" ref="BW89:BW90" si="133">C89+I89+O89+U89+AA89+AG89+AM89+AS89+AY89+BE89+BK89+BQ89</f>
        <v>0</v>
      </c>
      <c r="BX89" s="16">
        <f t="shared" ref="BX89:BX90" si="134">D89+J89+P89+V89+AB89+AH89+AN89+AT89+AZ89+BF89+BL89+BR89</f>
        <v>0</v>
      </c>
      <c r="BY89" s="16">
        <f t="shared" ref="BY89:BY90" si="135">E89+K89+Q89+W89+AC89+AI89+AO89+AU89+BA89+BG89+BM89+BS89</f>
        <v>0</v>
      </c>
      <c r="BZ89" s="16">
        <f t="shared" ref="BZ89:BZ90" si="136">F89+L89+R89+X89+AD89+AJ89+AP89+AV89+BB89+BH89+BN89+BT89</f>
        <v>117069</v>
      </c>
      <c r="CA89" s="17">
        <f>SUM(BW89:BZ89)</f>
        <v>117069</v>
      </c>
    </row>
    <row r="90" spans="1:79" ht="18" customHeight="1" x14ac:dyDescent="0.25">
      <c r="A90" s="33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3"/>
        <v>0</v>
      </c>
      <c r="BX90" s="18">
        <f t="shared" si="134"/>
        <v>0</v>
      </c>
      <c r="BY90" s="18">
        <f t="shared" si="135"/>
        <v>0</v>
      </c>
      <c r="BZ90" s="18">
        <f t="shared" si="136"/>
        <v>0</v>
      </c>
      <c r="CA90" s="18">
        <f>SUM(BW90:BZ90)</f>
        <v>0</v>
      </c>
    </row>
    <row r="91" spans="1:79" ht="8.25" customHeight="1" x14ac:dyDescent="0.25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8.25" x14ac:dyDescent="0.25">
      <c r="A92" s="13" t="s">
        <v>57</v>
      </c>
      <c r="B92" s="24"/>
      <c r="C92" s="24"/>
      <c r="D92" s="24"/>
      <c r="E92" s="24"/>
      <c r="F92" s="24"/>
      <c r="G92" s="24"/>
    </row>
    <row r="93" spans="1:79" ht="18" customHeight="1" x14ac:dyDescent="0.25">
      <c r="A93" s="33" t="s">
        <v>58</v>
      </c>
      <c r="B93" s="15" t="s">
        <v>21</v>
      </c>
      <c r="C93" s="16">
        <v>411431</v>
      </c>
      <c r="D93" s="16"/>
      <c r="E93" s="16"/>
      <c r="F93" s="16"/>
      <c r="G93" s="17">
        <f>SUM(C93:F93)</f>
        <v>411431</v>
      </c>
      <c r="I93" s="16">
        <v>393459</v>
      </c>
      <c r="J93" s="16"/>
      <c r="K93" s="16"/>
      <c r="L93" s="16"/>
      <c r="M93" s="17">
        <f>SUM(I93:L93)</f>
        <v>393459</v>
      </c>
      <c r="O93" s="16">
        <v>446038</v>
      </c>
      <c r="P93" s="16"/>
      <c r="Q93" s="16"/>
      <c r="R93" s="16"/>
      <c r="S93" s="17">
        <f>SUM(O93:R93)</f>
        <v>446038</v>
      </c>
      <c r="U93" s="16">
        <v>391447</v>
      </c>
      <c r="V93" s="16"/>
      <c r="W93" s="16"/>
      <c r="X93" s="16"/>
      <c r="Y93" s="17">
        <f>SUM(U93:X93)</f>
        <v>391447</v>
      </c>
      <c r="AA93" s="16"/>
      <c r="AB93" s="16"/>
      <c r="AC93" s="16"/>
      <c r="AD93" s="16"/>
      <c r="AE93" s="17">
        <f>SUM(AA93:AD93)</f>
        <v>0</v>
      </c>
      <c r="AG93" s="16"/>
      <c r="AH93" s="16"/>
      <c r="AI93" s="16"/>
      <c r="AJ93" s="16"/>
      <c r="AK93" s="17">
        <f>SUM(AG93:AJ93)</f>
        <v>0</v>
      </c>
      <c r="AM93" s="16"/>
      <c r="AN93" s="16"/>
      <c r="AO93" s="16"/>
      <c r="AP93" s="16"/>
      <c r="AQ93" s="17">
        <f>SUM(AM93:AP93)</f>
        <v>0</v>
      </c>
      <c r="AS93" s="16"/>
      <c r="AT93" s="16"/>
      <c r="AU93" s="16"/>
      <c r="AV93" s="16"/>
      <c r="AW93" s="17">
        <f>SUM(AS93:AV93)</f>
        <v>0</v>
      </c>
      <c r="AY93" s="16"/>
      <c r="AZ93" s="16"/>
      <c r="BA93" s="16"/>
      <c r="BB93" s="16"/>
      <c r="BC93" s="17">
        <f>SUM(AY93:BB93)</f>
        <v>0</v>
      </c>
      <c r="BE93" s="16"/>
      <c r="BF93" s="16"/>
      <c r="BG93" s="16"/>
      <c r="BH93" s="16"/>
      <c r="BI93" s="17">
        <f>SUM(BE93:BH93)</f>
        <v>0</v>
      </c>
      <c r="BK93" s="16"/>
      <c r="BL93" s="16"/>
      <c r="BM93" s="16"/>
      <c r="BN93" s="16"/>
      <c r="BO93" s="17">
        <f>SUM(BK93:BN93)</f>
        <v>0</v>
      </c>
      <c r="BQ93" s="16"/>
      <c r="BR93" s="16"/>
      <c r="BS93" s="16"/>
      <c r="BT93" s="16"/>
      <c r="BU93" s="17">
        <f>SUM(BQ93:BT93)</f>
        <v>0</v>
      </c>
      <c r="BW93" s="16">
        <f t="shared" ref="BW93:BW94" si="137">C93+I93+O93+U93+AA93+AG93+AM93+AS93+AY93+BE93+BK93+BQ93</f>
        <v>1642375</v>
      </c>
      <c r="BX93" s="16">
        <f t="shared" ref="BX93:BX94" si="138">D93+J93+P93+V93+AB93+AH93+AN93+AT93+AZ93+BF93+BL93+BR93</f>
        <v>0</v>
      </c>
      <c r="BY93" s="16">
        <f t="shared" ref="BY93:BY94" si="139">E93+K93+Q93+W93+AC93+AI93+AO93+AU93+BA93+BG93+BM93+BS93</f>
        <v>0</v>
      </c>
      <c r="BZ93" s="16">
        <f t="shared" ref="BZ93:BZ94" si="140">F93+L93+R93+X93+AD93+AJ93+AP93+AV93+BB93+BH93+BN93+BT93</f>
        <v>0</v>
      </c>
      <c r="CA93" s="17">
        <f>SUM(BW93:BZ93)</f>
        <v>1642375</v>
      </c>
    </row>
    <row r="94" spans="1:79" ht="18" customHeight="1" x14ac:dyDescent="0.25">
      <c r="A94" s="33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7"/>
        <v>0</v>
      </c>
      <c r="BX94" s="18">
        <f t="shared" si="138"/>
        <v>0</v>
      </c>
      <c r="BY94" s="18">
        <f t="shared" si="139"/>
        <v>0</v>
      </c>
      <c r="BZ94" s="18">
        <f t="shared" si="140"/>
        <v>0</v>
      </c>
      <c r="CA94" s="18">
        <f>SUM(BW94:BZ94)</f>
        <v>0</v>
      </c>
    </row>
    <row r="95" spans="1:79" ht="8.25" customHeight="1" x14ac:dyDescent="0.25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8.25" x14ac:dyDescent="0.25">
      <c r="A96" s="13" t="s">
        <v>61</v>
      </c>
      <c r="B96" s="24"/>
      <c r="C96" s="24"/>
      <c r="D96" s="24"/>
      <c r="E96" s="24"/>
      <c r="F96" s="24"/>
      <c r="G96" s="24"/>
    </row>
    <row r="97" spans="1:79" ht="18" customHeight="1" x14ac:dyDescent="0.25">
      <c r="A97" s="33" t="s">
        <v>62</v>
      </c>
      <c r="B97" s="15" t="s">
        <v>21</v>
      </c>
      <c r="C97" s="16">
        <v>1079086</v>
      </c>
      <c r="D97" s="16">
        <v>123920</v>
      </c>
      <c r="E97" s="16">
        <v>39455</v>
      </c>
      <c r="F97" s="16"/>
      <c r="G97" s="17">
        <f>SUM(C97:F97)</f>
        <v>1242461</v>
      </c>
      <c r="I97" s="16">
        <v>980968</v>
      </c>
      <c r="J97" s="16">
        <v>111616</v>
      </c>
      <c r="K97" s="16">
        <v>34171</v>
      </c>
      <c r="L97" s="16"/>
      <c r="M97" s="17">
        <f>SUM(I97:L97)</f>
        <v>1126755</v>
      </c>
      <c r="O97" s="16">
        <v>745839</v>
      </c>
      <c r="P97" s="16">
        <v>81926</v>
      </c>
      <c r="Q97" s="16">
        <v>30584</v>
      </c>
      <c r="R97" s="16"/>
      <c r="S97" s="17">
        <f>SUM(O97:R97)</f>
        <v>858349</v>
      </c>
      <c r="U97" s="16">
        <v>456034</v>
      </c>
      <c r="V97" s="16">
        <v>52232</v>
      </c>
      <c r="W97" s="16">
        <v>25510</v>
      </c>
      <c r="X97" s="16"/>
      <c r="Y97" s="17">
        <f>SUM(U97:X97)</f>
        <v>533776</v>
      </c>
      <c r="AA97" s="16"/>
      <c r="AB97" s="16"/>
      <c r="AC97" s="16"/>
      <c r="AD97" s="16"/>
      <c r="AE97" s="17">
        <f>SUM(AA97:AD97)</f>
        <v>0</v>
      </c>
      <c r="AG97" s="16"/>
      <c r="AH97" s="16"/>
      <c r="AI97" s="16"/>
      <c r="AJ97" s="16"/>
      <c r="AK97" s="17">
        <f>SUM(AG97:AJ97)</f>
        <v>0</v>
      </c>
      <c r="AM97" s="16"/>
      <c r="AN97" s="16"/>
      <c r="AO97" s="16"/>
      <c r="AP97" s="16"/>
      <c r="AQ97" s="17">
        <f>SUM(AM97:AP97)</f>
        <v>0</v>
      </c>
      <c r="AS97" s="16"/>
      <c r="AT97" s="16"/>
      <c r="AU97" s="16"/>
      <c r="AV97" s="16"/>
      <c r="AW97" s="17">
        <f>SUM(AS97:AV97)</f>
        <v>0</v>
      </c>
      <c r="AY97" s="16"/>
      <c r="AZ97" s="16"/>
      <c r="BA97" s="16"/>
      <c r="BB97" s="16"/>
      <c r="BC97" s="17">
        <f>SUM(AY97:BB97)</f>
        <v>0</v>
      </c>
      <c r="BE97" s="16"/>
      <c r="BF97" s="16"/>
      <c r="BG97" s="16"/>
      <c r="BH97" s="16"/>
      <c r="BI97" s="17">
        <f>SUM(BE97:BH97)</f>
        <v>0</v>
      </c>
      <c r="BK97" s="16"/>
      <c r="BL97" s="16"/>
      <c r="BM97" s="16"/>
      <c r="BN97" s="16"/>
      <c r="BO97" s="17">
        <f>SUM(BK97:BN97)</f>
        <v>0</v>
      </c>
      <c r="BQ97" s="16"/>
      <c r="BR97" s="16"/>
      <c r="BS97" s="16"/>
      <c r="BT97" s="16"/>
      <c r="BU97" s="17">
        <f>SUM(BQ97:BT97)</f>
        <v>0</v>
      </c>
      <c r="BW97" s="16">
        <f t="shared" ref="BW97:BW98" si="141">C97+I97+O97+U97+AA97+AG97+AM97+AS97+AY97+BE97+BK97+BQ97</f>
        <v>3261927</v>
      </c>
      <c r="BX97" s="16">
        <f t="shared" ref="BX97:BX98" si="142">D97+J97+P97+V97+AB97+AH97+AN97+AT97+AZ97+BF97+BL97+BR97</f>
        <v>369694</v>
      </c>
      <c r="BY97" s="16">
        <f t="shared" ref="BY97:BY98" si="143">E97+K97+Q97+W97+AC97+AI97+AO97+AU97+BA97+BG97+BM97+BS97</f>
        <v>129720</v>
      </c>
      <c r="BZ97" s="16">
        <f t="shared" ref="BZ97:BZ98" si="144">F97+L97+R97+X97+AD97+AJ97+AP97+AV97+BB97+BH97+BN97+BT97</f>
        <v>0</v>
      </c>
      <c r="CA97" s="17">
        <f>SUM(BW97:BZ97)</f>
        <v>3761341</v>
      </c>
    </row>
    <row r="98" spans="1:79" ht="18" customHeight="1" x14ac:dyDescent="0.25">
      <c r="A98" s="33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1"/>
        <v>0</v>
      </c>
      <c r="BX98" s="18">
        <f t="shared" si="142"/>
        <v>0</v>
      </c>
      <c r="BY98" s="18">
        <f t="shared" si="143"/>
        <v>0</v>
      </c>
      <c r="BZ98" s="18">
        <f t="shared" si="144"/>
        <v>0</v>
      </c>
      <c r="CA98" s="18">
        <f>SUM(BW98:BZ98)</f>
        <v>0</v>
      </c>
    </row>
    <row r="99" spans="1:79" ht="8.25" customHeight="1" x14ac:dyDescent="0.25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8.25" x14ac:dyDescent="0.25">
      <c r="A100" s="13" t="s">
        <v>63</v>
      </c>
      <c r="B100" s="24"/>
      <c r="C100" s="24"/>
      <c r="D100" s="24"/>
      <c r="E100" s="24"/>
      <c r="F100" s="24"/>
      <c r="G100" s="24"/>
    </row>
    <row r="101" spans="1:79" ht="18" customHeight="1" x14ac:dyDescent="0.25">
      <c r="A101" s="33" t="s">
        <v>64</v>
      </c>
      <c r="B101" s="15" t="s">
        <v>21</v>
      </c>
      <c r="C101" s="16"/>
      <c r="D101" s="16"/>
      <c r="E101" s="16">
        <v>39187</v>
      </c>
      <c r="F101" s="16">
        <v>47939</v>
      </c>
      <c r="G101" s="17">
        <f>SUM(C101:F101)</f>
        <v>87126</v>
      </c>
      <c r="I101" s="16"/>
      <c r="J101" s="16"/>
      <c r="K101" s="16">
        <v>28026</v>
      </c>
      <c r="L101" s="16">
        <v>49249</v>
      </c>
      <c r="M101" s="17">
        <f>SUM(I101:L101)</f>
        <v>77275</v>
      </c>
      <c r="O101" s="16"/>
      <c r="P101" s="16"/>
      <c r="Q101" s="16">
        <v>20080</v>
      </c>
      <c r="R101" s="16">
        <v>35611</v>
      </c>
      <c r="S101" s="17">
        <f>SUM(O101:R101)</f>
        <v>55691</v>
      </c>
      <c r="U101" s="16"/>
      <c r="V101" s="16"/>
      <c r="W101" s="16">
        <v>8610</v>
      </c>
      <c r="X101" s="16">
        <v>20700</v>
      </c>
      <c r="Y101" s="17">
        <f>SUM(U101:X101)</f>
        <v>29310</v>
      </c>
      <c r="AA101" s="16"/>
      <c r="AB101" s="16"/>
      <c r="AC101" s="16"/>
      <c r="AD101" s="16"/>
      <c r="AE101" s="17">
        <f>SUM(AA101:AD101)</f>
        <v>0</v>
      </c>
      <c r="AG101" s="16"/>
      <c r="AH101" s="16"/>
      <c r="AI101" s="16"/>
      <c r="AJ101" s="16"/>
      <c r="AK101" s="17">
        <f>SUM(AG101:AJ101)</f>
        <v>0</v>
      </c>
      <c r="AM101" s="16"/>
      <c r="AN101" s="16"/>
      <c r="AO101" s="16"/>
      <c r="AP101" s="16"/>
      <c r="AQ101" s="17">
        <f>SUM(AM101:AP101)</f>
        <v>0</v>
      </c>
      <c r="AS101" s="16"/>
      <c r="AT101" s="16"/>
      <c r="AU101" s="16"/>
      <c r="AV101" s="16"/>
      <c r="AW101" s="17">
        <f>SUM(AS101:AV101)</f>
        <v>0</v>
      </c>
      <c r="AY101" s="16"/>
      <c r="AZ101" s="16"/>
      <c r="BA101" s="16"/>
      <c r="BB101" s="16"/>
      <c r="BC101" s="17">
        <f>SUM(AY101:BB101)</f>
        <v>0</v>
      </c>
      <c r="BE101" s="16"/>
      <c r="BF101" s="16"/>
      <c r="BG101" s="16"/>
      <c r="BH101" s="16"/>
      <c r="BI101" s="17">
        <f>SUM(BE101:BH101)</f>
        <v>0</v>
      </c>
      <c r="BK101" s="16"/>
      <c r="BL101" s="16"/>
      <c r="BM101" s="16"/>
      <c r="BN101" s="16"/>
      <c r="BO101" s="17">
        <f>SUM(BK101:BN101)</f>
        <v>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5">C101+I101+O101+U101+AA101+AG101+AM101+AS101+AY101+BE101+BK101+BQ101</f>
        <v>0</v>
      </c>
      <c r="BX101" s="16">
        <f t="shared" ref="BX101:BX102" si="146">D101+J101+P101+V101+AB101+AH101+AN101+AT101+AZ101+BF101+BL101+BR101</f>
        <v>0</v>
      </c>
      <c r="BY101" s="16">
        <f t="shared" ref="BY101:BY102" si="147">E101+K101+Q101+W101+AC101+AI101+AO101+AU101+BA101+BG101+BM101+BS101</f>
        <v>95903</v>
      </c>
      <c r="BZ101" s="16">
        <f t="shared" ref="BZ101:BZ102" si="148">F101+L101+R101+X101+AD101+AJ101+AP101+AV101+BB101+BH101+BN101+BT101</f>
        <v>153499</v>
      </c>
      <c r="CA101" s="17">
        <f>SUM(BW101:BZ101)</f>
        <v>249402</v>
      </c>
    </row>
    <row r="102" spans="1:79" ht="18" customHeight="1" x14ac:dyDescent="0.25">
      <c r="A102" s="33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5"/>
        <v>0</v>
      </c>
      <c r="BX102" s="18">
        <f t="shared" si="146"/>
        <v>0</v>
      </c>
      <c r="BY102" s="18">
        <f t="shared" si="147"/>
        <v>0</v>
      </c>
      <c r="BZ102" s="18">
        <f t="shared" si="148"/>
        <v>0</v>
      </c>
      <c r="CA102" s="18">
        <f>SUM(BW102:BZ102)</f>
        <v>0</v>
      </c>
    </row>
    <row r="103" spans="1:79" ht="9.75" hidden="1" customHeight="1" x14ac:dyDescent="0.25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hidden="1" customHeight="1" x14ac:dyDescent="0.25">
      <c r="A104" s="13"/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hidden="1" customHeight="1" x14ac:dyDescent="0.25">
      <c r="A105" s="38"/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21"/>
      <c r="AB105" s="21"/>
      <c r="AC105" s="21"/>
      <c r="AD105" s="21"/>
      <c r="AE105" s="17">
        <f>SUM(AA105:AD105)</f>
        <v>0</v>
      </c>
      <c r="AG105" s="21"/>
      <c r="AH105" s="21"/>
      <c r="AI105" s="21"/>
      <c r="AJ105" s="21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/>
      <c r="AZ105" s="21"/>
      <c r="BA105" s="16"/>
      <c r="BB105" s="21"/>
      <c r="BC105" s="17">
        <f>SUM(AY105:BB105)</f>
        <v>0</v>
      </c>
      <c r="BE105" s="16"/>
      <c r="BF105" s="16"/>
      <c r="BG105" s="16"/>
      <c r="BH105" s="16"/>
      <c r="BI105" s="17">
        <f>SUM(BE105:BH105)</f>
        <v>0</v>
      </c>
      <c r="BK105" s="16"/>
      <c r="BL105" s="16"/>
      <c r="BM105" s="16"/>
      <c r="BN105" s="16"/>
      <c r="BO105" s="17">
        <f>SUM(BK105:BN105)</f>
        <v>0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49">C105+I105+O105+U105+AA105+AG105+AM105+AS105+AY105+BE105+BK105+BQ105</f>
        <v>0</v>
      </c>
      <c r="BX105" s="16">
        <f t="shared" si="149"/>
        <v>0</v>
      </c>
      <c r="BY105" s="16">
        <f t="shared" si="149"/>
        <v>0</v>
      </c>
      <c r="BZ105" s="16">
        <f t="shared" si="149"/>
        <v>0</v>
      </c>
      <c r="CA105" s="17">
        <f>SUM(BW105:BZ105)</f>
        <v>0</v>
      </c>
    </row>
    <row r="106" spans="1:79" ht="18" hidden="1" customHeight="1" x14ac:dyDescent="0.25">
      <c r="A106" s="38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hidden="1" customHeight="1" x14ac:dyDescent="0.25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hidden="1" customHeight="1" x14ac:dyDescent="0.25">
      <c r="A108" s="13"/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hidden="1" customHeight="1" x14ac:dyDescent="0.25">
      <c r="A109" s="38"/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21"/>
      <c r="AB109" s="21"/>
      <c r="AC109" s="21"/>
      <c r="AD109" s="21"/>
      <c r="AE109" s="17">
        <f>SUM(AA109:AD109)</f>
        <v>0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/>
      <c r="BF109" s="16"/>
      <c r="BG109" s="16"/>
      <c r="BH109" s="16"/>
      <c r="BI109" s="17">
        <f>SUM(BE109:BH109)</f>
        <v>0</v>
      </c>
      <c r="BK109" s="16"/>
      <c r="BL109" s="16"/>
      <c r="BM109" s="16"/>
      <c r="BN109" s="16"/>
      <c r="BO109" s="17">
        <f>SUM(BK109:BN109)</f>
        <v>0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0">C109+I109+O109+U109+AA109+AG109+AM109+AS109+AY109+BE109+BK109+BQ109</f>
        <v>0</v>
      </c>
      <c r="BX109" s="16">
        <f t="shared" ref="BX109" si="151">D109+J109+P109+V109+AB109+AH109+AN109+AT109+AZ109+BF109+BL109+BR109</f>
        <v>0</v>
      </c>
      <c r="BY109" s="16">
        <f t="shared" ref="BY109" si="152">E109+K109+Q109+W109+AC109+AI109+AO109+AU109+BA109+BG109+BM109+BS109</f>
        <v>0</v>
      </c>
      <c r="BZ109" s="16">
        <f t="shared" ref="BZ109" si="153">F109+L109+R109+X109+AD109+AJ109+AP109+AV109+BB109+BH109+BN109+BT109</f>
        <v>0</v>
      </c>
      <c r="CA109" s="17">
        <f>SUM(BW109:BZ109)</f>
        <v>0</v>
      </c>
    </row>
    <row r="110" spans="1:79" ht="18" hidden="1" customHeight="1" x14ac:dyDescent="0.25">
      <c r="A110" s="38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25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25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25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25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25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25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25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25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25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25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25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25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25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25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25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25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25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25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Азнауров Евгений Павлович</cp:lastModifiedBy>
  <dcterms:created xsi:type="dcterms:W3CDTF">2022-11-18T09:53:30Z</dcterms:created>
  <dcterms:modified xsi:type="dcterms:W3CDTF">2026-05-21T07:41:44Z</dcterms:modified>
</cp:coreProperties>
</file>