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!!! УАСУ\Полезный отпуск для сайта. Расскрытие\"/>
    </mc:Choice>
  </mc:AlternateContent>
  <xr:revisionPtr revIDLastSave="0" documentId="13_ncr:1_{760CC3D8-C3D4-477A-9F6B-463F5F4363C6}" xr6:coauthVersionLast="47" xr6:coauthVersionMax="47" xr10:uidLastSave="{00000000-0000-0000-0000-000000000000}"/>
  <bookViews>
    <workbookView xWindow="1860" yWindow="1860" windowWidth="26300" windowHeight="15460" xr2:uid="{00000000-000D-0000-FFFF-FFFF00000000}"/>
  </bookViews>
  <sheets>
    <sheet name="2025" sheetId="3" r:id="rId1"/>
  </sheets>
  <externalReferences>
    <externalReference r:id="rId2"/>
  </externalReferences>
  <definedNames>
    <definedName name="ReportObject1_4" localSheetId="0">[1]почасовки!#REF!</definedName>
    <definedName name="ReportObject1_4">[1]почасовки!#REF!</definedName>
    <definedName name="ReportObject2_0" localSheetId="0">#REF!</definedName>
    <definedName name="ReportObject2_0">#REF!</definedName>
    <definedName name="ReportObject2_1" localSheetId="0">#REF!</definedName>
    <definedName name="ReportObject2_1">#REF!</definedName>
    <definedName name="ReportObject2_2" localSheetId="0">#REF!</definedName>
    <definedName name="ReportObject2_2">#REF!</definedName>
    <definedName name="ReportObject2_3" localSheetId="0">#REF!</definedName>
    <definedName name="ReportObject2_3">#REF!</definedName>
    <definedName name="ReportObject2_4" localSheetId="0">#REF!</definedName>
    <definedName name="ReportObject2_4">#REF!</definedName>
    <definedName name="ReportObject2_5" localSheetId="0">#REF!</definedName>
    <definedName name="ReportObject2_5">#REF!</definedName>
    <definedName name="ReportObject2_6" localSheetId="0">#REF!</definedName>
    <definedName name="ReportObject2_6">#REF!</definedName>
    <definedName name="ReportObject2_7" localSheetId="0">#REF!</definedName>
    <definedName name="ReportObject2_7">#REF!</definedName>
    <definedName name="ReportObject2_8" localSheetId="0">#REF!</definedName>
    <definedName name="ReportObject2_8">#REF!</definedName>
    <definedName name="ReportObject3_0" localSheetId="0">#REF!</definedName>
    <definedName name="ReportObject3_0">#REF!</definedName>
    <definedName name="ReportObject3_1" localSheetId="0">#REF!</definedName>
    <definedName name="ReportObject3_1">#REF!</definedName>
    <definedName name="ReportObject3_2" localSheetId="0">#REF!</definedName>
    <definedName name="ReportObject3_2">#REF!</definedName>
    <definedName name="ReportObject3_3" localSheetId="0">#REF!</definedName>
    <definedName name="ReportObject3_3">#REF!</definedName>
    <definedName name="ReportObject3_4" localSheetId="0">#REF!</definedName>
    <definedName name="ReportObject3_4">#REF!</definedName>
    <definedName name="ReportObject3_5" localSheetId="0">#REF!</definedName>
    <definedName name="ReportObject3_5">#REF!</definedName>
    <definedName name="ReportObject3_6" localSheetId="0">#REF!</definedName>
    <definedName name="ReportObject3_6">#REF!</definedName>
    <definedName name="ReportObject3_7" localSheetId="0">#REF!</definedName>
    <definedName name="ReportObject3_7">#REF!</definedName>
    <definedName name="ReportObject3_8" localSheetId="0">#REF!</definedName>
    <definedName name="ReportObject3_8">#REF!</definedName>
    <definedName name="ДолжРук" localSheetId="0">#REF!</definedName>
    <definedName name="ДолжРук">#REF!</definedName>
    <definedName name="_xlnm.Print_Area" localSheetId="0">'2025'!#REF!</definedName>
    <definedName name="Ответственный" localSheetId="0">#REF!</definedName>
    <definedName name="Ответственный">#REF!</definedName>
    <definedName name="ФИОПотребитель" localSheetId="0">#REF!</definedName>
    <definedName name="ФИОПотребитель">#REF!</definedName>
    <definedName name="ФИОРУК" localSheetId="0">#REF!</definedName>
    <definedName name="ФИОРУК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11" i="3" l="1"/>
  <c r="AS19" i="3"/>
  <c r="BZ67" i="3"/>
  <c r="AG19" i="3"/>
  <c r="AJ10" i="3"/>
  <c r="AJ5" i="3"/>
  <c r="BZ100" i="3"/>
  <c r="BY100" i="3"/>
  <c r="BX100" i="3"/>
  <c r="BW100" i="3"/>
  <c r="BU100" i="3"/>
  <c r="BO100" i="3"/>
  <c r="BI100" i="3"/>
  <c r="BC100" i="3"/>
  <c r="AW100" i="3"/>
  <c r="AQ100" i="3"/>
  <c r="AK100" i="3"/>
  <c r="AE100" i="3"/>
  <c r="Y100" i="3"/>
  <c r="S100" i="3"/>
  <c r="M100" i="3"/>
  <c r="G100" i="3"/>
  <c r="BZ99" i="3"/>
  <c r="BY99" i="3"/>
  <c r="BX99" i="3"/>
  <c r="BW99" i="3"/>
  <c r="BU99" i="3"/>
  <c r="BO99" i="3"/>
  <c r="BI99" i="3"/>
  <c r="BC99" i="3"/>
  <c r="AW99" i="3"/>
  <c r="AQ99" i="3"/>
  <c r="AK99" i="3"/>
  <c r="AE99" i="3"/>
  <c r="Y99" i="3"/>
  <c r="S99" i="3"/>
  <c r="M99" i="3"/>
  <c r="G99" i="3"/>
  <c r="CA100" i="3"/>
  <c r="CA99" i="3"/>
  <c r="X75" i="3"/>
  <c r="BZ28" i="3"/>
  <c r="BY28" i="3"/>
  <c r="BX28" i="3"/>
  <c r="BW28" i="3"/>
  <c r="BZ27" i="3"/>
  <c r="BY27" i="3"/>
  <c r="BX27" i="3"/>
  <c r="BW27" i="3"/>
  <c r="BZ32" i="3"/>
  <c r="BY32" i="3"/>
  <c r="BX32" i="3"/>
  <c r="BW32" i="3"/>
  <c r="BZ31" i="3"/>
  <c r="BY31" i="3"/>
  <c r="BX31" i="3"/>
  <c r="BW31" i="3"/>
  <c r="BZ36" i="3"/>
  <c r="BY36" i="3"/>
  <c r="BX36" i="3"/>
  <c r="BW36" i="3"/>
  <c r="BZ35" i="3"/>
  <c r="BY35" i="3"/>
  <c r="BX35" i="3"/>
  <c r="BW35" i="3"/>
  <c r="BZ44" i="3"/>
  <c r="BY44" i="3"/>
  <c r="BX44" i="3"/>
  <c r="BW44" i="3"/>
  <c r="BZ43" i="3"/>
  <c r="BY43" i="3"/>
  <c r="BX43" i="3"/>
  <c r="BW43" i="3"/>
  <c r="BZ48" i="3"/>
  <c r="BY48" i="3"/>
  <c r="BX48" i="3"/>
  <c r="BW48" i="3"/>
  <c r="BZ47" i="3"/>
  <c r="BY47" i="3"/>
  <c r="BX47" i="3"/>
  <c r="BW47" i="3"/>
  <c r="BZ52" i="3"/>
  <c r="BY52" i="3"/>
  <c r="BX52" i="3"/>
  <c r="BW52" i="3"/>
  <c r="BZ51" i="3"/>
  <c r="BY51" i="3"/>
  <c r="BX51" i="3"/>
  <c r="BW51" i="3"/>
  <c r="BZ56" i="3"/>
  <c r="BY56" i="3"/>
  <c r="BX56" i="3"/>
  <c r="BW56" i="3"/>
  <c r="BZ55" i="3"/>
  <c r="BY55" i="3"/>
  <c r="BX55" i="3"/>
  <c r="BW55" i="3"/>
  <c r="BZ60" i="3"/>
  <c r="BY60" i="3"/>
  <c r="BX60" i="3"/>
  <c r="BW60" i="3"/>
  <c r="BZ59" i="3"/>
  <c r="BY59" i="3"/>
  <c r="BX59" i="3"/>
  <c r="BW59" i="3"/>
  <c r="BZ64" i="3"/>
  <c r="BY64" i="3"/>
  <c r="BX64" i="3"/>
  <c r="BW64" i="3"/>
  <c r="BZ63" i="3"/>
  <c r="BY63" i="3"/>
  <c r="BX63" i="3"/>
  <c r="BW63" i="3"/>
  <c r="BZ68" i="3"/>
  <c r="BY68" i="3"/>
  <c r="BX68" i="3"/>
  <c r="BW68" i="3"/>
  <c r="BY67" i="3"/>
  <c r="BX67" i="3"/>
  <c r="BW67" i="3"/>
  <c r="BZ72" i="3"/>
  <c r="BY72" i="3"/>
  <c r="BX72" i="3"/>
  <c r="BW72" i="3"/>
  <c r="BZ71" i="3"/>
  <c r="BY71" i="3"/>
  <c r="BX71" i="3"/>
  <c r="BW71" i="3"/>
  <c r="BZ96" i="3"/>
  <c r="BY96" i="3"/>
  <c r="BX96" i="3"/>
  <c r="BW96" i="3"/>
  <c r="BZ92" i="3"/>
  <c r="BY92" i="3"/>
  <c r="BX92" i="3"/>
  <c r="BW92" i="3"/>
  <c r="BZ88" i="3"/>
  <c r="BY88" i="3"/>
  <c r="BX88" i="3"/>
  <c r="BW88" i="3"/>
  <c r="BZ84" i="3"/>
  <c r="BY84" i="3"/>
  <c r="BX84" i="3"/>
  <c r="BW84" i="3"/>
  <c r="BZ80" i="3"/>
  <c r="BY80" i="3"/>
  <c r="BX80" i="3"/>
  <c r="BW80" i="3"/>
  <c r="BW75" i="3"/>
  <c r="BX75" i="3"/>
  <c r="BW76" i="3"/>
  <c r="BX76" i="3"/>
  <c r="BW79" i="3"/>
  <c r="BX79" i="3"/>
  <c r="BW83" i="3"/>
  <c r="BX83" i="3"/>
  <c r="BW87" i="3"/>
  <c r="BX87" i="3"/>
  <c r="BY87" i="3"/>
  <c r="BX91" i="3"/>
  <c r="BY91" i="3"/>
  <c r="BZ91" i="3"/>
  <c r="BX95" i="3"/>
  <c r="BY95" i="3"/>
  <c r="BZ95" i="3"/>
  <c r="R23" i="3"/>
  <c r="O23" i="3"/>
  <c r="CA96" i="3"/>
  <c r="BU96" i="3"/>
  <c r="BO96" i="3"/>
  <c r="BI96" i="3"/>
  <c r="BC96" i="3"/>
  <c r="AW96" i="3"/>
  <c r="AQ96" i="3"/>
  <c r="AK96" i="3"/>
  <c r="AE96" i="3"/>
  <c r="Y96" i="3"/>
  <c r="S96" i="3"/>
  <c r="M96" i="3"/>
  <c r="G96" i="3"/>
  <c r="BW95" i="3"/>
  <c r="CA95" i="3"/>
  <c r="BU95" i="3"/>
  <c r="BO95" i="3"/>
  <c r="BI95" i="3"/>
  <c r="BC95" i="3"/>
  <c r="AW95" i="3"/>
  <c r="AQ95" i="3"/>
  <c r="AK95" i="3"/>
  <c r="AE95" i="3"/>
  <c r="Y95" i="3"/>
  <c r="S95" i="3"/>
  <c r="M95" i="3"/>
  <c r="G95" i="3"/>
  <c r="BZ40" i="3"/>
  <c r="BY40" i="3"/>
  <c r="BX40" i="3"/>
  <c r="BW40" i="3"/>
  <c r="BZ39" i="3"/>
  <c r="BY39" i="3"/>
  <c r="BX39" i="3"/>
  <c r="BW39" i="3"/>
  <c r="BZ24" i="3"/>
  <c r="BY24" i="3"/>
  <c r="BX24" i="3"/>
  <c r="BW24" i="3"/>
  <c r="BZ23" i="3"/>
  <c r="BY23" i="3"/>
  <c r="BX23" i="3"/>
  <c r="BW23" i="3"/>
  <c r="BZ20" i="3"/>
  <c r="BY20" i="3"/>
  <c r="BX20" i="3"/>
  <c r="BW20" i="3"/>
  <c r="BZ19" i="3"/>
  <c r="BY19" i="3"/>
  <c r="BX19" i="3"/>
  <c r="BW19" i="3"/>
  <c r="M39" i="3"/>
  <c r="S39" i="3"/>
  <c r="Y39" i="3"/>
  <c r="AE39" i="3"/>
  <c r="AK39" i="3"/>
  <c r="AQ39" i="3"/>
  <c r="BC39" i="3"/>
  <c r="BI39" i="3"/>
  <c r="BO39" i="3"/>
  <c r="BU39" i="3"/>
  <c r="M40" i="3"/>
  <c r="Y40" i="3"/>
  <c r="AE40" i="3"/>
  <c r="AK40" i="3"/>
  <c r="AQ40" i="3"/>
  <c r="AW40" i="3"/>
  <c r="BI40" i="3"/>
  <c r="BO40" i="3"/>
  <c r="BU40" i="3"/>
  <c r="BC40" i="3"/>
  <c r="S40" i="3"/>
  <c r="AW39" i="3"/>
  <c r="BQ10" i="3"/>
  <c r="BQ5" i="3"/>
  <c r="BQ11" i="3"/>
  <c r="BQ6" i="3"/>
  <c r="CA92" i="3"/>
  <c r="BW91" i="3"/>
  <c r="BZ87" i="3"/>
  <c r="BZ83" i="3"/>
  <c r="BY83" i="3"/>
  <c r="BZ79" i="3"/>
  <c r="BY79" i="3"/>
  <c r="BZ76" i="3"/>
  <c r="BY76" i="3"/>
  <c r="BZ75" i="3"/>
  <c r="BZ10" i="3"/>
  <c r="BZ5" i="3"/>
  <c r="BY75" i="3"/>
  <c r="CA31" i="3"/>
  <c r="BW16" i="3"/>
  <c r="BW15" i="3"/>
  <c r="BW14" i="3"/>
  <c r="BY10" i="3"/>
  <c r="BX10" i="3"/>
  <c r="BX5" i="3"/>
  <c r="BW13" i="3"/>
  <c r="BZ7" i="3"/>
  <c r="BY7" i="3"/>
  <c r="BX7" i="3"/>
  <c r="BW7" i="3"/>
  <c r="BY5" i="3"/>
  <c r="CA72" i="3"/>
  <c r="CA67" i="3"/>
  <c r="CA79" i="3"/>
  <c r="CA87" i="3"/>
  <c r="CA76" i="3"/>
  <c r="CA88" i="3"/>
  <c r="BX11" i="3"/>
  <c r="BX6" i="3"/>
  <c r="CA44" i="3"/>
  <c r="BY11" i="3"/>
  <c r="BY6" i="3"/>
  <c r="CA83" i="3"/>
  <c r="CA35" i="3"/>
  <c r="CA48" i="3"/>
  <c r="CA28" i="3"/>
  <c r="CA68" i="3"/>
  <c r="CA84" i="3"/>
  <c r="CA91" i="3"/>
  <c r="CA52" i="3"/>
  <c r="CA7" i="3"/>
  <c r="CA59" i="3"/>
  <c r="CA64" i="3"/>
  <c r="CA13" i="3"/>
  <c r="CA16" i="3"/>
  <c r="CA32" i="3"/>
  <c r="CA80" i="3"/>
  <c r="CA71" i="3"/>
  <c r="CA63" i="3"/>
  <c r="CA75" i="3"/>
  <c r="CA55" i="3"/>
  <c r="CA51" i="3"/>
  <c r="CA47" i="3"/>
  <c r="CA43" i="3"/>
  <c r="CA27" i="3"/>
  <c r="CA15" i="3"/>
  <c r="BW11" i="3"/>
  <c r="BW6" i="3"/>
  <c r="CA60" i="3"/>
  <c r="CA56" i="3"/>
  <c r="CA36" i="3"/>
  <c r="BW10" i="3"/>
  <c r="BW5" i="3"/>
  <c r="CA14" i="3"/>
  <c r="BZ11" i="3"/>
  <c r="BZ6" i="3"/>
  <c r="CA5" i="3"/>
  <c r="CA19" i="3"/>
  <c r="CA24" i="3"/>
  <c r="CA39" i="3"/>
  <c r="CA10" i="3"/>
  <c r="CA23" i="3"/>
  <c r="CA40" i="3"/>
  <c r="CA20" i="3"/>
  <c r="CA11" i="3"/>
  <c r="CA6" i="3"/>
  <c r="BO92" i="3"/>
  <c r="BO91" i="3"/>
  <c r="BO88" i="3"/>
  <c r="BO87" i="3"/>
  <c r="BO84" i="3"/>
  <c r="BO83" i="3"/>
  <c r="BO80" i="3"/>
  <c r="BO79" i="3"/>
  <c r="BO76" i="3"/>
  <c r="BO75" i="3"/>
  <c r="BO72" i="3"/>
  <c r="BO71" i="3"/>
  <c r="BO68" i="3"/>
  <c r="BO67" i="3"/>
  <c r="BO64" i="3"/>
  <c r="BO63" i="3"/>
  <c r="BO60" i="3"/>
  <c r="BO59" i="3"/>
  <c r="BO56" i="3"/>
  <c r="BO55" i="3"/>
  <c r="BO52" i="3"/>
  <c r="BO51" i="3"/>
  <c r="BO48" i="3"/>
  <c r="BO47" i="3"/>
  <c r="BO44" i="3"/>
  <c r="BO43" i="3"/>
  <c r="BO36" i="3"/>
  <c r="BO35" i="3"/>
  <c r="BO32" i="3"/>
  <c r="BO31" i="3"/>
  <c r="BO28" i="3"/>
  <c r="BO27" i="3"/>
  <c r="BO16" i="3"/>
  <c r="BO15" i="3"/>
  <c r="BO14" i="3"/>
  <c r="BO13" i="3"/>
  <c r="BN11" i="3"/>
  <c r="BN6" i="3"/>
  <c r="BM11" i="3"/>
  <c r="BM6" i="3"/>
  <c r="BL11" i="3"/>
  <c r="BL6" i="3"/>
  <c r="BK11" i="3"/>
  <c r="BK6" i="3"/>
  <c r="BN10" i="3"/>
  <c r="BN5" i="3"/>
  <c r="BM10" i="3"/>
  <c r="BM5" i="3"/>
  <c r="BL10" i="3"/>
  <c r="BL5" i="3"/>
  <c r="BK10" i="3"/>
  <c r="BK5" i="3"/>
  <c r="BO7" i="3"/>
  <c r="BO11" i="3"/>
  <c r="BO23" i="3"/>
  <c r="BO19" i="3"/>
  <c r="BO24" i="3"/>
  <c r="BO20" i="3"/>
  <c r="BO10" i="3"/>
  <c r="BO5" i="3"/>
  <c r="BO6" i="3"/>
  <c r="BE10" i="3"/>
  <c r="BE5" i="3"/>
  <c r="AZ10" i="3"/>
  <c r="AZ5" i="3"/>
  <c r="AZ11" i="3"/>
  <c r="AZ6" i="3"/>
  <c r="AS10" i="3"/>
  <c r="AS5" i="3"/>
  <c r="AT10" i="3"/>
  <c r="AT5" i="3"/>
  <c r="AU10" i="3"/>
  <c r="AU5" i="3"/>
  <c r="AV10" i="3"/>
  <c r="AV5" i="3"/>
  <c r="AS6" i="3"/>
  <c r="AT11" i="3"/>
  <c r="AT6" i="3"/>
  <c r="AU11" i="3"/>
  <c r="AU6" i="3"/>
  <c r="AV11" i="3"/>
  <c r="AV6" i="3"/>
  <c r="AW13" i="3"/>
  <c r="AW14" i="3"/>
  <c r="AW15" i="3"/>
  <c r="AW16" i="3"/>
  <c r="BU92" i="3"/>
  <c r="BI92" i="3"/>
  <c r="BC92" i="3"/>
  <c r="AW92" i="3"/>
  <c r="AQ92" i="3"/>
  <c r="AK92" i="3"/>
  <c r="AE92" i="3"/>
  <c r="Y92" i="3"/>
  <c r="S92" i="3"/>
  <c r="M92" i="3"/>
  <c r="G92" i="3"/>
  <c r="BU91" i="3"/>
  <c r="BI91" i="3"/>
  <c r="BC91" i="3"/>
  <c r="AW91" i="3"/>
  <c r="AQ91" i="3"/>
  <c r="AK91" i="3"/>
  <c r="AE91" i="3"/>
  <c r="Y91" i="3"/>
  <c r="S91" i="3"/>
  <c r="M91" i="3"/>
  <c r="G91" i="3"/>
  <c r="AW11" i="3"/>
  <c r="AW10" i="3"/>
  <c r="BU88" i="3"/>
  <c r="BI88" i="3"/>
  <c r="BC88" i="3"/>
  <c r="AW88" i="3"/>
  <c r="AQ88" i="3"/>
  <c r="AK88" i="3"/>
  <c r="AE88" i="3"/>
  <c r="Y88" i="3"/>
  <c r="S88" i="3"/>
  <c r="M88" i="3"/>
  <c r="G88" i="3"/>
  <c r="BU87" i="3"/>
  <c r="BI87" i="3"/>
  <c r="BC87" i="3"/>
  <c r="AW87" i="3"/>
  <c r="AQ87" i="3"/>
  <c r="AK87" i="3"/>
  <c r="AE87" i="3"/>
  <c r="Y87" i="3"/>
  <c r="S87" i="3"/>
  <c r="M87" i="3"/>
  <c r="G87" i="3"/>
  <c r="BU84" i="3"/>
  <c r="BI84" i="3"/>
  <c r="BC84" i="3"/>
  <c r="AW84" i="3"/>
  <c r="AQ84" i="3"/>
  <c r="AK84" i="3"/>
  <c r="AE84" i="3"/>
  <c r="Y84" i="3"/>
  <c r="S84" i="3"/>
  <c r="M84" i="3"/>
  <c r="G84" i="3"/>
  <c r="BU83" i="3"/>
  <c r="BI83" i="3"/>
  <c r="BC83" i="3"/>
  <c r="AW83" i="3"/>
  <c r="AQ83" i="3"/>
  <c r="AK83" i="3"/>
  <c r="AE83" i="3"/>
  <c r="Y83" i="3"/>
  <c r="S83" i="3"/>
  <c r="M83" i="3"/>
  <c r="G83" i="3"/>
  <c r="BU80" i="3"/>
  <c r="BI80" i="3"/>
  <c r="BC80" i="3"/>
  <c r="AW80" i="3"/>
  <c r="AQ80" i="3"/>
  <c r="AK80" i="3"/>
  <c r="AE80" i="3"/>
  <c r="Y80" i="3"/>
  <c r="S80" i="3"/>
  <c r="M80" i="3"/>
  <c r="G80" i="3"/>
  <c r="BU79" i="3"/>
  <c r="BI79" i="3"/>
  <c r="BC79" i="3"/>
  <c r="AW79" i="3"/>
  <c r="AQ79" i="3"/>
  <c r="AK79" i="3"/>
  <c r="AE79" i="3"/>
  <c r="Y79" i="3"/>
  <c r="S79" i="3"/>
  <c r="M79" i="3"/>
  <c r="G79" i="3"/>
  <c r="BU7" i="3"/>
  <c r="BI7" i="3"/>
  <c r="BC7" i="3"/>
  <c r="AW7" i="3"/>
  <c r="AQ7" i="3"/>
  <c r="AK7" i="3"/>
  <c r="AE7" i="3"/>
  <c r="Y7" i="3"/>
  <c r="S7" i="3"/>
  <c r="M7" i="3"/>
  <c r="BU76" i="3"/>
  <c r="BI76" i="3"/>
  <c r="BC76" i="3"/>
  <c r="AW76" i="3"/>
  <c r="AQ76" i="3"/>
  <c r="AK76" i="3"/>
  <c r="AE76" i="3"/>
  <c r="Y76" i="3"/>
  <c r="S76" i="3"/>
  <c r="M76" i="3"/>
  <c r="G76" i="3"/>
  <c r="BU75" i="3"/>
  <c r="BI75" i="3"/>
  <c r="BC75" i="3"/>
  <c r="AW75" i="3"/>
  <c r="AQ75" i="3"/>
  <c r="AK75" i="3"/>
  <c r="AE75" i="3"/>
  <c r="Y75" i="3"/>
  <c r="S75" i="3"/>
  <c r="M75" i="3"/>
  <c r="G75" i="3"/>
  <c r="BU72" i="3"/>
  <c r="BI72" i="3"/>
  <c r="BC72" i="3"/>
  <c r="AW72" i="3"/>
  <c r="AQ72" i="3"/>
  <c r="AK72" i="3"/>
  <c r="AE72" i="3"/>
  <c r="Y72" i="3"/>
  <c r="S72" i="3"/>
  <c r="M72" i="3"/>
  <c r="G72" i="3"/>
  <c r="BU71" i="3"/>
  <c r="BI71" i="3"/>
  <c r="BC71" i="3"/>
  <c r="AW71" i="3"/>
  <c r="AQ71" i="3"/>
  <c r="AK71" i="3"/>
  <c r="AE71" i="3"/>
  <c r="Y71" i="3"/>
  <c r="S71" i="3"/>
  <c r="M71" i="3"/>
  <c r="G71" i="3"/>
  <c r="BU68" i="3"/>
  <c r="BI68" i="3"/>
  <c r="BC68" i="3"/>
  <c r="AW68" i="3"/>
  <c r="AQ68" i="3"/>
  <c r="AK68" i="3"/>
  <c r="AE68" i="3"/>
  <c r="Y68" i="3"/>
  <c r="S68" i="3"/>
  <c r="M68" i="3"/>
  <c r="G68" i="3"/>
  <c r="BU67" i="3"/>
  <c r="BI67" i="3"/>
  <c r="BC67" i="3"/>
  <c r="AW67" i="3"/>
  <c r="AQ67" i="3"/>
  <c r="AK67" i="3"/>
  <c r="AE67" i="3"/>
  <c r="Y67" i="3"/>
  <c r="S67" i="3"/>
  <c r="M67" i="3"/>
  <c r="G67" i="3"/>
  <c r="BU64" i="3"/>
  <c r="BI64" i="3"/>
  <c r="BC64" i="3"/>
  <c r="AW64" i="3"/>
  <c r="AQ64" i="3"/>
  <c r="AK64" i="3"/>
  <c r="AE64" i="3"/>
  <c r="Y64" i="3"/>
  <c r="S64" i="3"/>
  <c r="M64" i="3"/>
  <c r="G64" i="3"/>
  <c r="BU63" i="3"/>
  <c r="BI63" i="3"/>
  <c r="BC63" i="3"/>
  <c r="AW63" i="3"/>
  <c r="AQ63" i="3"/>
  <c r="AK63" i="3"/>
  <c r="AE63" i="3"/>
  <c r="Y63" i="3"/>
  <c r="S63" i="3"/>
  <c r="M63" i="3"/>
  <c r="G63" i="3"/>
  <c r="BU60" i="3"/>
  <c r="BI60" i="3"/>
  <c r="BC60" i="3"/>
  <c r="AW60" i="3"/>
  <c r="AQ60" i="3"/>
  <c r="AK60" i="3"/>
  <c r="AE60" i="3"/>
  <c r="Y60" i="3"/>
  <c r="S60" i="3"/>
  <c r="M60" i="3"/>
  <c r="G60" i="3"/>
  <c r="BU59" i="3"/>
  <c r="BI59" i="3"/>
  <c r="BC59" i="3"/>
  <c r="AW59" i="3"/>
  <c r="AQ59" i="3"/>
  <c r="AK59" i="3"/>
  <c r="AE59" i="3"/>
  <c r="Y59" i="3"/>
  <c r="S59" i="3"/>
  <c r="M59" i="3"/>
  <c r="G59" i="3"/>
  <c r="BU56" i="3"/>
  <c r="BI56" i="3"/>
  <c r="BC56" i="3"/>
  <c r="AW56" i="3"/>
  <c r="AQ56" i="3"/>
  <c r="AK56" i="3"/>
  <c r="AE56" i="3"/>
  <c r="Y56" i="3"/>
  <c r="S56" i="3"/>
  <c r="M56" i="3"/>
  <c r="G56" i="3"/>
  <c r="BU55" i="3"/>
  <c r="BI55" i="3"/>
  <c r="BC55" i="3"/>
  <c r="AW55" i="3"/>
  <c r="AQ55" i="3"/>
  <c r="AK55" i="3"/>
  <c r="AE55" i="3"/>
  <c r="Y55" i="3"/>
  <c r="S55" i="3"/>
  <c r="M55" i="3"/>
  <c r="G55" i="3"/>
  <c r="BU52" i="3"/>
  <c r="BI52" i="3"/>
  <c r="BC52" i="3"/>
  <c r="AW52" i="3"/>
  <c r="AQ52" i="3"/>
  <c r="AK52" i="3"/>
  <c r="AE52" i="3"/>
  <c r="Y52" i="3"/>
  <c r="S52" i="3"/>
  <c r="M52" i="3"/>
  <c r="G52" i="3"/>
  <c r="BU51" i="3"/>
  <c r="BI51" i="3"/>
  <c r="BC51" i="3"/>
  <c r="AW51" i="3"/>
  <c r="AQ51" i="3"/>
  <c r="AK51" i="3"/>
  <c r="AE51" i="3"/>
  <c r="Y51" i="3"/>
  <c r="S51" i="3"/>
  <c r="M51" i="3"/>
  <c r="G51" i="3"/>
  <c r="BU48" i="3"/>
  <c r="BI48" i="3"/>
  <c r="BC48" i="3"/>
  <c r="AW48" i="3"/>
  <c r="AQ48" i="3"/>
  <c r="AK48" i="3"/>
  <c r="AE48" i="3"/>
  <c r="Y48" i="3"/>
  <c r="S48" i="3"/>
  <c r="M48" i="3"/>
  <c r="G48" i="3"/>
  <c r="BU47" i="3"/>
  <c r="BI47" i="3"/>
  <c r="BC47" i="3"/>
  <c r="AW47" i="3"/>
  <c r="AQ47" i="3"/>
  <c r="AK47" i="3"/>
  <c r="AE47" i="3"/>
  <c r="Y47" i="3"/>
  <c r="S47" i="3"/>
  <c r="M47" i="3"/>
  <c r="G47" i="3"/>
  <c r="BU44" i="3"/>
  <c r="BI44" i="3"/>
  <c r="BC44" i="3"/>
  <c r="AW44" i="3"/>
  <c r="AQ44" i="3"/>
  <c r="AK44" i="3"/>
  <c r="AE44" i="3"/>
  <c r="Y44" i="3"/>
  <c r="S44" i="3"/>
  <c r="M44" i="3"/>
  <c r="G44" i="3"/>
  <c r="BU43" i="3"/>
  <c r="BI43" i="3"/>
  <c r="BC43" i="3"/>
  <c r="AW43" i="3"/>
  <c r="AQ43" i="3"/>
  <c r="AK43" i="3"/>
  <c r="AE43" i="3"/>
  <c r="Y43" i="3"/>
  <c r="S43" i="3"/>
  <c r="M43" i="3"/>
  <c r="G43" i="3"/>
  <c r="BU36" i="3"/>
  <c r="BI36" i="3"/>
  <c r="BC36" i="3"/>
  <c r="AW36" i="3"/>
  <c r="AQ36" i="3"/>
  <c r="AK36" i="3"/>
  <c r="AE36" i="3"/>
  <c r="Y36" i="3"/>
  <c r="S36" i="3"/>
  <c r="M36" i="3"/>
  <c r="G36" i="3"/>
  <c r="BU35" i="3"/>
  <c r="BI35" i="3"/>
  <c r="BC35" i="3"/>
  <c r="AW35" i="3"/>
  <c r="AQ35" i="3"/>
  <c r="AK35" i="3"/>
  <c r="AE35" i="3"/>
  <c r="Y35" i="3"/>
  <c r="S35" i="3"/>
  <c r="M35" i="3"/>
  <c r="G35" i="3"/>
  <c r="BU32" i="3"/>
  <c r="BI32" i="3"/>
  <c r="BC32" i="3"/>
  <c r="AW32" i="3"/>
  <c r="AQ32" i="3"/>
  <c r="AK32" i="3"/>
  <c r="AE32" i="3"/>
  <c r="Y32" i="3"/>
  <c r="S32" i="3"/>
  <c r="M32" i="3"/>
  <c r="G32" i="3"/>
  <c r="BU31" i="3"/>
  <c r="BI31" i="3"/>
  <c r="BC31" i="3"/>
  <c r="AW31" i="3"/>
  <c r="AQ31" i="3"/>
  <c r="AK31" i="3"/>
  <c r="AE31" i="3"/>
  <c r="Y31" i="3"/>
  <c r="S31" i="3"/>
  <c r="M31" i="3"/>
  <c r="G31" i="3"/>
  <c r="BU28" i="3"/>
  <c r="BI28" i="3"/>
  <c r="BC28" i="3"/>
  <c r="AW28" i="3"/>
  <c r="AQ28" i="3"/>
  <c r="AK28" i="3"/>
  <c r="AE28" i="3"/>
  <c r="Y28" i="3"/>
  <c r="S28" i="3"/>
  <c r="M28" i="3"/>
  <c r="G28" i="3"/>
  <c r="BU27" i="3"/>
  <c r="BI27" i="3"/>
  <c r="BC27" i="3"/>
  <c r="AW27" i="3"/>
  <c r="AQ27" i="3"/>
  <c r="AK27" i="3"/>
  <c r="AE27" i="3"/>
  <c r="Y27" i="3"/>
  <c r="S27" i="3"/>
  <c r="M27" i="3"/>
  <c r="G27" i="3"/>
  <c r="BU16" i="3"/>
  <c r="BI16" i="3"/>
  <c r="BC16" i="3"/>
  <c r="AQ16" i="3"/>
  <c r="AK16" i="3"/>
  <c r="AE16" i="3"/>
  <c r="Y16" i="3"/>
  <c r="S16" i="3"/>
  <c r="M16" i="3"/>
  <c r="G16" i="3"/>
  <c r="BU15" i="3"/>
  <c r="BI15" i="3"/>
  <c r="BC15" i="3"/>
  <c r="AQ15" i="3"/>
  <c r="AK15" i="3"/>
  <c r="AE15" i="3"/>
  <c r="Y15" i="3"/>
  <c r="S15" i="3"/>
  <c r="M15" i="3"/>
  <c r="G15" i="3"/>
  <c r="BU14" i="3"/>
  <c r="BI14" i="3"/>
  <c r="BC14" i="3"/>
  <c r="AQ14" i="3"/>
  <c r="AK14" i="3"/>
  <c r="AE14" i="3"/>
  <c r="Y14" i="3"/>
  <c r="S14" i="3"/>
  <c r="M14" i="3"/>
  <c r="G14" i="3"/>
  <c r="BU13" i="3"/>
  <c r="BI13" i="3"/>
  <c r="BC13" i="3"/>
  <c r="AQ13" i="3"/>
  <c r="AK13" i="3"/>
  <c r="AE13" i="3"/>
  <c r="Y13" i="3"/>
  <c r="S13" i="3"/>
  <c r="M13" i="3"/>
  <c r="G13" i="3"/>
  <c r="BT11" i="3"/>
  <c r="BT6" i="3"/>
  <c r="BS11" i="3"/>
  <c r="BS6" i="3"/>
  <c r="BR11" i="3"/>
  <c r="BR6" i="3"/>
  <c r="BH11" i="3"/>
  <c r="BH6" i="3"/>
  <c r="BG11" i="3"/>
  <c r="BG6" i="3"/>
  <c r="BF11" i="3"/>
  <c r="BF6" i="3"/>
  <c r="BE11" i="3"/>
  <c r="BE6" i="3"/>
  <c r="BB11" i="3"/>
  <c r="BB6" i="3"/>
  <c r="BA11" i="3"/>
  <c r="BA6" i="3"/>
  <c r="AY11" i="3"/>
  <c r="AY6" i="3"/>
  <c r="AP11" i="3"/>
  <c r="AP6" i="3"/>
  <c r="AO11" i="3"/>
  <c r="AO6" i="3"/>
  <c r="AN11" i="3"/>
  <c r="AN6" i="3"/>
  <c r="AM11" i="3"/>
  <c r="AM6" i="3"/>
  <c r="AJ11" i="3"/>
  <c r="AJ6" i="3"/>
  <c r="AI11" i="3"/>
  <c r="AI6" i="3"/>
  <c r="AH11" i="3"/>
  <c r="AH6" i="3"/>
  <c r="AG11" i="3"/>
  <c r="AG6" i="3"/>
  <c r="AD11" i="3"/>
  <c r="AD6" i="3"/>
  <c r="AC11" i="3"/>
  <c r="AC6" i="3"/>
  <c r="AB11" i="3"/>
  <c r="AB6" i="3"/>
  <c r="AA11" i="3"/>
  <c r="AA6" i="3"/>
  <c r="X11" i="3"/>
  <c r="X6" i="3"/>
  <c r="W11" i="3"/>
  <c r="W6" i="3"/>
  <c r="V11" i="3"/>
  <c r="V6" i="3"/>
  <c r="U11" i="3"/>
  <c r="U6" i="3"/>
  <c r="R11" i="3"/>
  <c r="R6" i="3"/>
  <c r="Q11" i="3"/>
  <c r="Q6" i="3"/>
  <c r="P11" i="3"/>
  <c r="P6" i="3"/>
  <c r="O11" i="3"/>
  <c r="O6" i="3"/>
  <c r="L11" i="3"/>
  <c r="L6" i="3"/>
  <c r="K11" i="3"/>
  <c r="K6" i="3"/>
  <c r="J11" i="3"/>
  <c r="J6" i="3"/>
  <c r="I11" i="3"/>
  <c r="I6" i="3"/>
  <c r="F11" i="3"/>
  <c r="F6" i="3"/>
  <c r="E11" i="3"/>
  <c r="E6" i="3"/>
  <c r="D11" i="3"/>
  <c r="D6" i="3"/>
  <c r="C11" i="3"/>
  <c r="C6" i="3"/>
  <c r="BT10" i="3"/>
  <c r="BT5" i="3"/>
  <c r="BS10" i="3"/>
  <c r="BS5" i="3"/>
  <c r="BR10" i="3"/>
  <c r="BR5" i="3"/>
  <c r="BH10" i="3"/>
  <c r="BH5" i="3"/>
  <c r="BG10" i="3"/>
  <c r="BG5" i="3"/>
  <c r="BF10" i="3"/>
  <c r="BF5" i="3"/>
  <c r="BB10" i="3"/>
  <c r="BB5" i="3"/>
  <c r="BA10" i="3"/>
  <c r="BA5" i="3"/>
  <c r="AY10" i="3"/>
  <c r="AY5" i="3"/>
  <c r="AP10" i="3"/>
  <c r="AP5" i="3"/>
  <c r="AO10" i="3"/>
  <c r="AO5" i="3"/>
  <c r="AN10" i="3"/>
  <c r="AN5" i="3"/>
  <c r="AM10" i="3"/>
  <c r="AM5" i="3"/>
  <c r="AI10" i="3"/>
  <c r="AI5" i="3"/>
  <c r="AH10" i="3"/>
  <c r="AH5" i="3"/>
  <c r="AG10" i="3"/>
  <c r="AG5" i="3"/>
  <c r="AD10" i="3"/>
  <c r="AD5" i="3"/>
  <c r="AC10" i="3"/>
  <c r="AC5" i="3"/>
  <c r="AB10" i="3"/>
  <c r="AB5" i="3"/>
  <c r="AA10" i="3"/>
  <c r="AA5" i="3"/>
  <c r="X10" i="3"/>
  <c r="X5" i="3"/>
  <c r="W10" i="3"/>
  <c r="W5" i="3"/>
  <c r="V10" i="3"/>
  <c r="V5" i="3"/>
  <c r="U10" i="3"/>
  <c r="U5" i="3"/>
  <c r="R10" i="3"/>
  <c r="R5" i="3"/>
  <c r="Q10" i="3"/>
  <c r="Q5" i="3"/>
  <c r="P10" i="3"/>
  <c r="P5" i="3"/>
  <c r="O10" i="3"/>
  <c r="O5" i="3"/>
  <c r="L10" i="3"/>
  <c r="L5" i="3"/>
  <c r="K10" i="3"/>
  <c r="K5" i="3"/>
  <c r="J10" i="3"/>
  <c r="J5" i="3"/>
  <c r="I10" i="3"/>
  <c r="I5" i="3"/>
  <c r="F10" i="3"/>
  <c r="F5" i="3"/>
  <c r="E10" i="3"/>
  <c r="E5" i="3"/>
  <c r="D10" i="3"/>
  <c r="D5" i="3"/>
  <c r="C10" i="3"/>
  <c r="C5" i="3"/>
  <c r="G7" i="3"/>
  <c r="AQ11" i="3"/>
  <c r="BC10" i="3"/>
  <c r="BU10" i="3"/>
  <c r="BI10" i="3"/>
  <c r="G11" i="3"/>
  <c r="AW19" i="3"/>
  <c r="AW20" i="3"/>
  <c r="AK10" i="3"/>
  <c r="AE23" i="3"/>
  <c r="Y11" i="3"/>
  <c r="S19" i="3"/>
  <c r="S10" i="3"/>
  <c r="M24" i="3"/>
  <c r="G19" i="3"/>
  <c r="M10" i="3"/>
  <c r="AE10" i="3"/>
  <c r="BI11" i="3"/>
  <c r="G23" i="3"/>
  <c r="AQ24" i="3"/>
  <c r="BI24" i="3"/>
  <c r="BC24" i="3"/>
  <c r="S11" i="3"/>
  <c r="G10" i="3"/>
  <c r="Y10" i="3"/>
  <c r="AQ10" i="3"/>
  <c r="BC11" i="3"/>
  <c r="BU11" i="3"/>
  <c r="M20" i="3"/>
  <c r="AW24" i="3"/>
  <c r="AK11" i="3"/>
  <c r="M11" i="3"/>
  <c r="AE11" i="3"/>
  <c r="AK20" i="3"/>
  <c r="BC23" i="3"/>
  <c r="AK24" i="3"/>
  <c r="BI20" i="3"/>
  <c r="BI19" i="3"/>
  <c r="BI23" i="3"/>
  <c r="AQ23" i="3"/>
  <c r="AW23" i="3"/>
  <c r="BC19" i="3"/>
  <c r="BC20" i="3"/>
  <c r="AQ20" i="3"/>
  <c r="AQ19" i="3"/>
  <c r="AK19" i="3"/>
  <c r="AE19" i="3"/>
  <c r="AE20" i="3"/>
  <c r="Y19" i="3"/>
  <c r="Y23" i="3"/>
  <c r="Y5" i="3"/>
  <c r="Y20" i="3"/>
  <c r="X22" i="3"/>
  <c r="Y24" i="3"/>
  <c r="AE24" i="3"/>
  <c r="AK23" i="3"/>
  <c r="S23" i="3"/>
  <c r="S24" i="3"/>
  <c r="M23" i="3"/>
  <c r="M19" i="3"/>
  <c r="S20" i="3"/>
  <c r="G20" i="3"/>
  <c r="G24" i="3"/>
  <c r="G39" i="3"/>
  <c r="G40" i="3"/>
  <c r="BU23" i="3"/>
  <c r="BU24" i="3"/>
  <c r="BU19" i="3"/>
  <c r="BU20" i="3"/>
  <c r="AK6" i="3"/>
  <c r="BC5" i="3"/>
  <c r="BC6" i="3"/>
  <c r="AW6" i="3"/>
  <c r="AW5" i="3"/>
  <c r="AQ6" i="3"/>
  <c r="AQ5" i="3"/>
  <c r="AK5" i="3"/>
  <c r="AE6" i="3"/>
  <c r="AE5" i="3"/>
  <c r="S5" i="3"/>
  <c r="BU5" i="3"/>
  <c r="BU6" i="3"/>
  <c r="BI5" i="3"/>
  <c r="BI6" i="3"/>
  <c r="Y6" i="3"/>
  <c r="S6" i="3"/>
  <c r="M5" i="3"/>
  <c r="M6" i="3"/>
  <c r="G6" i="3"/>
  <c r="G5" i="3"/>
</calcChain>
</file>

<file path=xl/sharedStrings.xml><?xml version="1.0" encoding="utf-8"?>
<sst xmlns="http://schemas.openxmlformats.org/spreadsheetml/2006/main" count="179" uniqueCount="71">
  <si>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</si>
  <si>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</si>
  <si>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</si>
  <si>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</si>
  <si>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</si>
  <si>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</si>
  <si>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</si>
  <si>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</si>
  <si>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</si>
  <si>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</si>
  <si>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</si>
  <si>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</si>
  <si>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показателей, согласно подпункта (г) пункта 45 ПП РФ от 21.01. 2004 №24</t>
  </si>
  <si>
    <t>Уровень напряжения</t>
  </si>
  <si>
    <t>ВН</t>
  </si>
  <si>
    <t>СН1</t>
  </si>
  <si>
    <t>СН2</t>
  </si>
  <si>
    <t>НН</t>
  </si>
  <si>
    <t>ИТОГО ООО "КЭС"</t>
  </si>
  <si>
    <t>Параметр</t>
  </si>
  <si>
    <t>Итого фактический полезный отпуск</t>
  </si>
  <si>
    <t>Объем, кВтч</t>
  </si>
  <si>
    <t>Мощность, МВт</t>
  </si>
  <si>
    <t>В том числе по ДКП</t>
  </si>
  <si>
    <t>В том числе по сетевым организациям Российской Федерации:</t>
  </si>
  <si>
    <t>ИТОГО   ПАО "ФСК ЕЭС"</t>
  </si>
  <si>
    <t>В том числе:</t>
  </si>
  <si>
    <t>МЭС Юга</t>
  </si>
  <si>
    <t>МЭС Центра</t>
  </si>
  <si>
    <t>В том числе по сетевым организациям Краснодарского края, Республики Адыгея и федеральной территории "Сириус":</t>
  </si>
  <si>
    <t>В том числе по сетевым организациям Ростовской области:</t>
  </si>
  <si>
    <t>ПАО "Россети Юг"-Ростовэнерго</t>
  </si>
  <si>
    <t>В том числе по сетевым организациям Свердловской области:</t>
  </si>
  <si>
    <t>В том числе по сетевым организациям Челябинской области:</t>
  </si>
  <si>
    <t>ПАО "Россети Московский регион"</t>
  </si>
  <si>
    <t>В том числе по сетевым организациям Ставропольского края:</t>
  </si>
  <si>
    <t>ПАО "Россети Северный Кавказ"-"Ставропольэнерго"</t>
  </si>
  <si>
    <t>В том числе по сетевым организациям Белгородской области:</t>
  </si>
  <si>
    <t>ПАО "Россети Центр"-"Белгородэнерго"</t>
  </si>
  <si>
    <t>В том числе по сетевым организациям Республики Марий Эл:</t>
  </si>
  <si>
    <r>
      <t xml:space="preserve">ПАО "Россети Центр и </t>
    </r>
    <r>
      <rPr>
        <b/>
        <i/>
        <sz val="9"/>
        <color theme="1"/>
        <rFont val="Times New Roman"/>
        <family val="1"/>
        <charset val="204"/>
      </rPr>
      <t>Приволжье"-"Мариэнерго"</t>
    </r>
  </si>
  <si>
    <t>В том числе по сетевым организациям Тамбовской области:</t>
  </si>
  <si>
    <t>ПАО "Россети Центр"-"Тамбовэнерго"</t>
  </si>
  <si>
    <t>В том числе по сетевым организациям Орловской области:</t>
  </si>
  <si>
    <t>ПАО "Россети Центр"-"Орёлэнерго"</t>
  </si>
  <si>
    <t>В том числе по сетевым организациям Нижегородской области:</t>
  </si>
  <si>
    <t>ПАО "Россети Центр и Приволжье"-"Нижновэнерго"</t>
  </si>
  <si>
    <t>В том числе по сетевым организациям г. Москвы и Московской области:</t>
  </si>
  <si>
    <t>В том числе по сетевым организациям Ярославской области:</t>
  </si>
  <si>
    <t>ПАО "Россети Центр"-"Ярэнерго"</t>
  </si>
  <si>
    <t>В том числе по сетевым организациям Вологодской области:</t>
  </si>
  <si>
    <t>ПАО «Россети Северо-Запад» Вологодский филиал</t>
  </si>
  <si>
    <t>В том числе по сетевым организациям Новосибирской области:</t>
  </si>
  <si>
    <t>В том числе по сетевым организациям Ленинградской области:</t>
  </si>
  <si>
    <t>ПАО «Россети Ленэнерго"</t>
  </si>
  <si>
    <t>В том числе по сетевым организациям Липецкой области:</t>
  </si>
  <si>
    <t>ПАО «Россети Центр"-Липецкэнерго"</t>
  </si>
  <si>
    <t>В том числе по сетевым организациям Воронежской области:</t>
  </si>
  <si>
    <t>ПАО «Россети Центр"-Воронежэнерго"</t>
  </si>
  <si>
    <t>В том числе по сетевым организациям Рязанской области:</t>
  </si>
  <si>
    <r>
      <t xml:space="preserve">ПАО "Россети Центр и </t>
    </r>
    <r>
      <rPr>
        <b/>
        <i/>
        <sz val="9"/>
        <color theme="1"/>
        <rFont val="Times New Roman"/>
        <family val="1"/>
        <charset val="204"/>
      </rPr>
      <t>Приволжье"-"Рязаньэнерго"</t>
    </r>
  </si>
  <si>
    <t>В том числе по сетевым организациям Республики Татарстан:</t>
  </si>
  <si>
    <t>АО "Сетевая компания"</t>
  </si>
  <si>
    <t>АО «Россети Кубань»</t>
  </si>
  <si>
    <t>ПАО "Россети Урал"-"Свердловэнерго"</t>
  </si>
  <si>
    <t>ПАО "Россети Урал"-"Челябэнерго"</t>
  </si>
  <si>
    <t>АО «Россети Новосибирск»</t>
  </si>
  <si>
    <t>В том числе по сетевым организациям Республики Мордовия:</t>
  </si>
  <si>
    <t>ПАО "Россети Волга" - "Мордовэнерго"</t>
  </si>
  <si>
    <t>В том числе по сетевым организациям Волгоградской обдасти:</t>
  </si>
  <si>
    <t>ПАО "Россети Юг" - "Волгоградэнерго"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</si>
</sst>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.25"/>
      <color indexed="8"/>
      <name val="Microsoft Sans Serif"/>
      <family val="2"/>
      <charset val="204"/>
    </font>
    <font>
      <sz val="10"/>
      <color theme="1"/>
      <name val="Times New Roman"/>
      <family val="1"/>
      <charset val="204"/>
    </font>
    <font>
      <sz val="8.25"/>
      <color indexed="8"/>
      <name val="Microsoft Sans Serif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</cellStyleXfs>
  <cellXfs count="46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6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165" fontId="5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0" fillId="0" borderId="1" xfId="0" applyFont="1" applyBorder="1"/>
    <xf numFmtId="3" fontId="11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/>
    <xf numFmtId="165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/>
    <xf numFmtId="165" fontId="2" fillId="0" borderId="0" xfId="0" applyNumberFormat="1" applyFont="1"/>
    <xf numFmtId="165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2" fillId="0" borderId="0" xfId="0" applyNumberFormat="1" applyFont="1"/>
    <xf numFmtId="165" fontId="3" fillId="0" borderId="0" xfId="0" applyNumberFormat="1" applyFont="1" applyAlignment="1">
      <alignment vertical="center"/>
    </xf>
    <xf numFmtId="3" fontId="14" fillId="0" borderId="0" xfId="0" applyNumberFormat="1" applyFont="1"/>
    <xf numFmtId="164" fontId="2" fillId="0" borderId="0" xfId="1" applyNumberFormat="1" applyFont="1" applyFill="1"/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2" xr:uid="{00000000-0005-0000-0000-000001000000}"/>
    <cellStyle name="Обычный 3" xfId="3" xr:uid="{21DC334C-75ED-473E-91C1-19201F2CEB17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s.local\&#1052;&#1072;&#1075;&#1085;&#1080;&#1090;&#1069;&#1085;&#1077;&#1088;&#1075;&#1086;\&#1088;&#1072;&#1089;&#1095;&#1077;&#1090;&#1099;\2019\05\&#1056;&#1086;&#1089;&#1090;&#1086;&#1074;\&#1056;&#1072;&#1073;&#1086;&#1095;&#1077;&#1077;%20%2005%202019&#1075;.&#1056;&#1086;&#1089;&#1090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Й"/>
      <sheetName val="Донэнерго"/>
      <sheetName val="энергоснабж"/>
      <sheetName val="КП "/>
      <sheetName val="почасовки"/>
      <sheetName val="почасовки КЭС"/>
      <sheetName val="миллеровск"/>
      <sheetName val="расчет алмаз"/>
      <sheetName val="рц шахты"/>
      <sheetName val="ИВАШИН"/>
      <sheetName val="АРОЯН АКТ"/>
      <sheetName val="АРОЯН"/>
      <sheetName val="РАСЧЕТ КЭС"/>
      <sheetName val="Лист4"/>
      <sheetName val="Лист5"/>
    </sheetNames>
    <sheetDataSet>
      <sheetData sheetId="0"/>
      <sheetData sheetId="1">
        <row r="24">
          <cell r="D24" t="str">
            <v>26099720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118"/>
  <sheetViews>
    <sheetView tabSelected="1" zoomScale="90" zoomScaleNormal="90" workbookViewId="0">
      <pane xSplit="2" ySplit="7" topLeftCell="AL8" activePane="bottomRight" state="frozen"/>
      <selection pane="topRight" activeCell="C1" sqref="C1"/>
      <selection pane="bottomLeft" activeCell="A8" sqref="A8"/>
      <selection pane="bottomRight" activeCell="AW5" sqref="AW5"/>
    </sheetView>
  </sheetViews>
  <sheetFormatPr defaultColWidth="9.1796875" defaultRowHeight="14" x14ac:dyDescent="0.3"/>
  <cols>
    <col min="1" max="1" width="22.54296875" style="1" customWidth="1"/>
    <col min="2" max="2" width="15.453125" style="1" customWidth="1"/>
    <col min="3" max="7" width="13" style="1" customWidth="1"/>
    <col min="8" max="8" width="5.54296875" style="1" customWidth="1"/>
    <col min="9" max="13" width="13" style="1" customWidth="1"/>
    <col min="14" max="14" width="5.7265625" style="1" customWidth="1"/>
    <col min="15" max="19" width="13" style="1" customWidth="1"/>
    <col min="20" max="20" width="5.453125" style="1" customWidth="1"/>
    <col min="21" max="25" width="13" style="1" customWidth="1"/>
    <col min="26" max="26" width="4.81640625" style="1" customWidth="1"/>
    <col min="27" max="31" width="13" style="1" customWidth="1"/>
    <col min="32" max="32" width="4.7265625" style="1" customWidth="1"/>
    <col min="33" max="37" width="13" style="1" customWidth="1"/>
    <col min="38" max="38" width="6.54296875" style="1" customWidth="1"/>
    <col min="39" max="43" width="13" style="1" customWidth="1"/>
    <col min="44" max="44" width="5.54296875" style="1" customWidth="1"/>
    <col min="45" max="49" width="13" style="1" customWidth="1"/>
    <col min="50" max="50" width="5.7265625" style="1" customWidth="1"/>
    <col min="51" max="55" width="13" style="1" customWidth="1"/>
    <col min="56" max="56" width="5.453125" style="1" customWidth="1"/>
    <col min="57" max="61" width="13" style="1" customWidth="1"/>
    <col min="62" max="62" width="4.81640625" style="1" customWidth="1"/>
    <col min="63" max="67" width="13" style="1" customWidth="1"/>
    <col min="68" max="68" width="4.7265625" style="1" customWidth="1"/>
    <col min="69" max="73" width="13" style="1" customWidth="1"/>
    <col min="74" max="74" width="4.7265625" style="1" customWidth="1"/>
    <col min="75" max="78" width="14.26953125" style="1" customWidth="1"/>
    <col min="79" max="79" width="16.81640625" style="1" customWidth="1"/>
    <col min="80" max="16384" width="9.1796875" style="1"/>
  </cols>
  <sheetData>
    <row r="1" spans="1:81" x14ac:dyDescent="0.3">
      <c r="C1" s="2"/>
      <c r="D1" s="2"/>
      <c r="E1" s="2"/>
      <c r="F1" s="2"/>
      <c r="G1" s="2"/>
      <c r="H1" s="3"/>
      <c r="I1" s="2"/>
      <c r="J1" s="2"/>
      <c r="K1" s="2"/>
      <c r="L1" s="2"/>
      <c r="M1" s="2"/>
      <c r="O1" s="2"/>
      <c r="P1" s="2"/>
      <c r="Q1" s="2"/>
      <c r="R1" s="2"/>
      <c r="S1" s="2"/>
      <c r="U1" s="2"/>
      <c r="V1" s="2"/>
      <c r="W1" s="2"/>
      <c r="X1" s="2"/>
      <c r="Y1" s="2"/>
      <c r="Z1" s="3"/>
      <c r="AA1" s="2"/>
      <c r="AB1" s="2"/>
      <c r="AC1" s="2"/>
      <c r="AD1" s="2"/>
      <c r="AE1" s="2"/>
      <c r="AG1" s="31"/>
      <c r="AH1" s="2"/>
      <c r="AI1" s="2"/>
      <c r="AJ1" s="2"/>
      <c r="AK1" s="31"/>
      <c r="AM1" s="2"/>
      <c r="AN1" s="2"/>
      <c r="AO1" s="2"/>
      <c r="AP1" s="2"/>
      <c r="AQ1" s="2"/>
      <c r="AR1" s="3"/>
      <c r="AS1" s="2"/>
      <c r="AT1" s="2"/>
      <c r="AU1" s="2"/>
      <c r="AV1" s="2"/>
      <c r="AW1" s="2"/>
      <c r="AY1" s="2"/>
      <c r="AZ1" s="2"/>
      <c r="BA1" s="2"/>
      <c r="BB1" s="2"/>
      <c r="BC1" s="2"/>
      <c r="BE1" s="2"/>
      <c r="BF1" s="2"/>
      <c r="BG1" s="2"/>
      <c r="BH1" s="2"/>
      <c r="BI1" s="2"/>
      <c r="BJ1" s="3"/>
      <c r="BK1" s="2"/>
      <c r="BL1" s="2"/>
      <c r="BM1" s="2"/>
      <c r="BN1" s="2"/>
      <c r="BO1" s="2"/>
      <c r="BQ1" s="2"/>
      <c r="BR1" s="2"/>
      <c r="BS1" s="2"/>
      <c r="BT1" s="2"/>
      <c r="BU1" s="2"/>
      <c r="BW1" s="2"/>
      <c r="BX1" s="2"/>
      <c r="BY1" s="2"/>
      <c r="BZ1" s="2"/>
      <c r="CA1" s="2"/>
    </row>
    <row r="2" spans="1:81" x14ac:dyDescent="0.3">
      <c r="A2" s="4"/>
      <c r="B2" s="4"/>
      <c r="C2" s="33" t="s">
        <v>0</v>
      </c>
      <c r="D2" s="33"/>
      <c r="E2" s="33"/>
      <c r="F2" s="33"/>
      <c r="G2" s="33"/>
      <c r="I2" s="33" t="s">
        <v>1</v>
      </c>
      <c r="J2" s="33"/>
      <c r="K2" s="33"/>
      <c r="L2" s="33"/>
      <c r="M2" s="33"/>
      <c r="O2" s="33" t="s">
        <v>2</v>
      </c>
      <c r="P2" s="33"/>
      <c r="Q2" s="33"/>
      <c r="R2" s="33"/>
      <c r="S2" s="33"/>
      <c r="U2" s="33" t="s">
        <v>3</v>
      </c>
      <c r="V2" s="33"/>
      <c r="W2" s="33"/>
      <c r="X2" s="33"/>
      <c r="Y2" s="33"/>
      <c r="AA2" s="33" t="s">
        <v>4</v>
      </c>
      <c r="AB2" s="33"/>
      <c r="AC2" s="33"/>
      <c r="AD2" s="33"/>
      <c r="AE2" s="33"/>
      <c r="AG2" s="33" t="s">
        <v>5</v>
      </c>
      <c r="AH2" s="33"/>
      <c r="AI2" s="33"/>
      <c r="AJ2" s="33"/>
      <c r="AK2" s="33"/>
      <c r="AM2" s="33" t="s">
        <v>6</v>
      </c>
      <c r="AN2" s="33"/>
      <c r="AO2" s="33"/>
      <c r="AP2" s="33"/>
      <c r="AQ2" s="33"/>
      <c r="AS2" s="33" t="s">
        <v>7</v>
      </c>
      <c r="AT2" s="33"/>
      <c r="AU2" s="33"/>
      <c r="AV2" s="33"/>
      <c r="AW2" s="33"/>
      <c r="AY2" s="33" t="s">
        <v>8</v>
      </c>
      <c r="AZ2" s="33"/>
      <c r="BA2" s="33"/>
      <c r="BB2" s="33"/>
      <c r="BC2" s="33"/>
      <c r="BE2" s="33" t="s">
        <v>9</v>
      </c>
      <c r="BF2" s="33"/>
      <c r="BG2" s="33"/>
      <c r="BH2" s="33"/>
      <c r="BI2" s="33"/>
      <c r="BK2" s="33" t="s">
        <v>10</v>
      </c>
      <c r="BL2" s="33"/>
      <c r="BM2" s="33"/>
      <c r="BN2" s="33"/>
      <c r="BO2" s="33"/>
      <c r="BQ2" s="33" t="s">
        <v>11</v>
      </c>
      <c r="BR2" s="33"/>
      <c r="BS2" s="33"/>
      <c r="BT2" s="33"/>
      <c r="BU2" s="33"/>
      <c r="BW2" s="33">
        <v>2025</v>
      </c>
      <c r="BX2" s="33"/>
      <c r="BY2" s="33"/>
      <c r="BZ2" s="33"/>
      <c r="CA2" s="33"/>
    </row>
    <row r="3" spans="1:81" ht="47.25" customHeight="1" x14ac:dyDescent="0.3">
      <c r="A3" s="36" t="s">
        <v>12</v>
      </c>
      <c r="B3" s="26" t="s">
        <v>13</v>
      </c>
      <c r="C3" s="35" t="s">
        <v>14</v>
      </c>
      <c r="D3" s="35" t="s">
        <v>15</v>
      </c>
      <c r="E3" s="35" t="s">
        <v>16</v>
      </c>
      <c r="F3" s="35" t="s">
        <v>17</v>
      </c>
      <c r="G3" s="34" t="s">
        <v>18</v>
      </c>
      <c r="I3" s="35" t="s">
        <v>14</v>
      </c>
      <c r="J3" s="35" t="s">
        <v>15</v>
      </c>
      <c r="K3" s="35" t="s">
        <v>16</v>
      </c>
      <c r="L3" s="35" t="s">
        <v>17</v>
      </c>
      <c r="M3" s="34" t="s">
        <v>18</v>
      </c>
      <c r="O3" s="35" t="s">
        <v>14</v>
      </c>
      <c r="P3" s="35" t="s">
        <v>15</v>
      </c>
      <c r="Q3" s="35" t="s">
        <v>16</v>
      </c>
      <c r="R3" s="35" t="s">
        <v>17</v>
      </c>
      <c r="S3" s="34" t="s">
        <v>18</v>
      </c>
      <c r="U3" s="35" t="s">
        <v>14</v>
      </c>
      <c r="V3" s="35" t="s">
        <v>15</v>
      </c>
      <c r="W3" s="35" t="s">
        <v>16</v>
      </c>
      <c r="X3" s="35" t="s">
        <v>17</v>
      </c>
      <c r="Y3" s="34" t="s">
        <v>18</v>
      </c>
      <c r="AA3" s="35" t="s">
        <v>14</v>
      </c>
      <c r="AB3" s="35" t="s">
        <v>15</v>
      </c>
      <c r="AC3" s="35" t="s">
        <v>16</v>
      </c>
      <c r="AD3" s="35" t="s">
        <v>17</v>
      </c>
      <c r="AE3" s="34" t="s">
        <v>18</v>
      </c>
      <c r="AG3" s="35" t="s">
        <v>14</v>
      </c>
      <c r="AH3" s="35" t="s">
        <v>15</v>
      </c>
      <c r="AI3" s="35" t="s">
        <v>16</v>
      </c>
      <c r="AJ3" s="35" t="s">
        <v>17</v>
      </c>
      <c r="AK3" s="34" t="s">
        <v>18</v>
      </c>
      <c r="AM3" s="35" t="s">
        <v>14</v>
      </c>
      <c r="AN3" s="35" t="s">
        <v>15</v>
      </c>
      <c r="AO3" s="35" t="s">
        <v>16</v>
      </c>
      <c r="AP3" s="35" t="s">
        <v>17</v>
      </c>
      <c r="AQ3" s="34" t="s">
        <v>18</v>
      </c>
      <c r="AS3" s="35" t="s">
        <v>14</v>
      </c>
      <c r="AT3" s="35" t="s">
        <v>15</v>
      </c>
      <c r="AU3" s="35" t="s">
        <v>16</v>
      </c>
      <c r="AV3" s="35" t="s">
        <v>17</v>
      </c>
      <c r="AW3" s="34" t="s">
        <v>18</v>
      </c>
      <c r="AY3" s="35" t="s">
        <v>14</v>
      </c>
      <c r="AZ3" s="35" t="s">
        <v>15</v>
      </c>
      <c r="BA3" s="35" t="s">
        <v>16</v>
      </c>
      <c r="BB3" s="35" t="s">
        <v>17</v>
      </c>
      <c r="BC3" s="34" t="s">
        <v>18</v>
      </c>
      <c r="BE3" s="35" t="s">
        <v>14</v>
      </c>
      <c r="BF3" s="35" t="s">
        <v>15</v>
      </c>
      <c r="BG3" s="35" t="s">
        <v>16</v>
      </c>
      <c r="BH3" s="35" t="s">
        <v>17</v>
      </c>
      <c r="BI3" s="34" t="s">
        <v>18</v>
      </c>
      <c r="BK3" s="35" t="s">
        <v>14</v>
      </c>
      <c r="BL3" s="35" t="s">
        <v>15</v>
      </c>
      <c r="BM3" s="35" t="s">
        <v>16</v>
      </c>
      <c r="BN3" s="35" t="s">
        <v>17</v>
      </c>
      <c r="BO3" s="34" t="s">
        <v>18</v>
      </c>
      <c r="BQ3" s="35" t="s">
        <v>14</v>
      </c>
      <c r="BR3" s="35" t="s">
        <v>15</v>
      </c>
      <c r="BS3" s="35" t="s">
        <v>16</v>
      </c>
      <c r="BT3" s="35" t="s">
        <v>17</v>
      </c>
      <c r="BU3" s="34" t="s">
        <v>18</v>
      </c>
      <c r="BW3" s="35" t="s">
        <v>14</v>
      </c>
      <c r="BX3" s="35" t="s">
        <v>15</v>
      </c>
      <c r="BY3" s="35" t="s">
        <v>16</v>
      </c>
      <c r="BZ3" s="35" t="s">
        <v>17</v>
      </c>
      <c r="CA3" s="34" t="s">
        <v>18</v>
      </c>
    </row>
    <row r="4" spans="1:81" x14ac:dyDescent="0.3">
      <c r="A4" s="37"/>
      <c r="B4" s="25" t="s">
        <v>19</v>
      </c>
      <c r="C4" s="35"/>
      <c r="D4" s="35"/>
      <c r="E4" s="35"/>
      <c r="F4" s="35"/>
      <c r="G4" s="34"/>
      <c r="I4" s="35"/>
      <c r="J4" s="35"/>
      <c r="K4" s="35"/>
      <c r="L4" s="35"/>
      <c r="M4" s="34"/>
      <c r="O4" s="35"/>
      <c r="P4" s="35"/>
      <c r="Q4" s="35"/>
      <c r="R4" s="35"/>
      <c r="S4" s="34"/>
      <c r="U4" s="35"/>
      <c r="V4" s="35"/>
      <c r="W4" s="35"/>
      <c r="X4" s="35"/>
      <c r="Y4" s="34"/>
      <c r="AA4" s="35"/>
      <c r="AB4" s="35"/>
      <c r="AC4" s="35"/>
      <c r="AD4" s="35"/>
      <c r="AE4" s="34"/>
      <c r="AG4" s="35"/>
      <c r="AH4" s="35"/>
      <c r="AI4" s="35"/>
      <c r="AJ4" s="35"/>
      <c r="AK4" s="34"/>
      <c r="AM4" s="35"/>
      <c r="AN4" s="35"/>
      <c r="AO4" s="35"/>
      <c r="AP4" s="35"/>
      <c r="AQ4" s="34"/>
      <c r="AS4" s="35"/>
      <c r="AT4" s="35"/>
      <c r="AU4" s="35"/>
      <c r="AV4" s="35"/>
      <c r="AW4" s="34"/>
      <c r="AY4" s="35"/>
      <c r="AZ4" s="35"/>
      <c r="BA4" s="35"/>
      <c r="BB4" s="35"/>
      <c r="BC4" s="34"/>
      <c r="BE4" s="35"/>
      <c r="BF4" s="35"/>
      <c r="BG4" s="35"/>
      <c r="BH4" s="35"/>
      <c r="BI4" s="34"/>
      <c r="BK4" s="35"/>
      <c r="BL4" s="35"/>
      <c r="BM4" s="35"/>
      <c r="BN4" s="35"/>
      <c r="BO4" s="34"/>
      <c r="BQ4" s="35"/>
      <c r="BR4" s="35"/>
      <c r="BS4" s="35"/>
      <c r="BT4" s="35"/>
      <c r="BU4" s="34"/>
      <c r="BW4" s="35"/>
      <c r="BX4" s="35"/>
      <c r="BY4" s="35"/>
      <c r="BZ4" s="35"/>
      <c r="CA4" s="34"/>
    </row>
    <row r="5" spans="1:81" x14ac:dyDescent="0.3">
      <c r="A5" s="38" t="s">
        <v>20</v>
      </c>
      <c r="B5" s="5" t="s">
        <v>21</v>
      </c>
      <c r="C5" s="6">
        <f>C19+C23+C10+C27+C31+C35+C39+C43+C47+C51+C55+C59+C63+C67+C71+C75+C79+C83+C87+C91+C95+C99</f>
        <v>148487400</v>
      </c>
      <c r="D5" s="6">
        <f t="shared" ref="D5:F5" si="0">D19+D23+D10+D27+D31+D35+D39+D43+D47+D51+D55+D59+D63+D67+D71+D75+D79+D83+D87+D91+D95+D99</f>
        <v>10560993</v>
      </c>
      <c r="E5" s="6">
        <f t="shared" si="0"/>
        <v>86323000</v>
      </c>
      <c r="F5" s="6">
        <f t="shared" si="0"/>
        <v>23778819</v>
      </c>
      <c r="G5" s="6">
        <f>SUM(C5:F5)</f>
        <v>269150212</v>
      </c>
      <c r="H5" s="7"/>
      <c r="I5" s="6">
        <f>I19+I23+I10+I27+I31+I35+I39+I43+I47+I51+I55+I59+I63+I67+I71+I75+I79+I83+I87+I91+I95+I99</f>
        <v>151207253</v>
      </c>
      <c r="J5" s="6">
        <f t="shared" ref="J5:L5" si="1">J19+J23+J10+J27+J31+J35+J39+J43+J47+J51+J55+J59+J63+J67+J71+J75+J79+J83+J87+J91+J95+J99</f>
        <v>10367698</v>
      </c>
      <c r="K5" s="6">
        <f t="shared" si="1"/>
        <v>85123736</v>
      </c>
      <c r="L5" s="6">
        <f t="shared" si="1"/>
        <v>23201893</v>
      </c>
      <c r="M5" s="6">
        <f>SUM(I5:L5)</f>
        <v>269900580</v>
      </c>
      <c r="O5" s="6">
        <f>O19+O23+O10+O27+O31+O35+O39+O43+O47+O51+O55+O59+O63+O67+O71+O75+O79+O83+O87+O91+O95+O99</f>
        <v>149445172</v>
      </c>
      <c r="P5" s="6">
        <f t="shared" ref="P5:R5" si="2">P19+P23+P10+P27+P31+P35+P39+P43+P47+P51+P55+P59+P63+P67+P71+P75+P79+P83+P87+P91+P95+P99</f>
        <v>10538816</v>
      </c>
      <c r="Q5" s="6">
        <f t="shared" si="2"/>
        <v>82988189</v>
      </c>
      <c r="R5" s="6">
        <f t="shared" si="2"/>
        <v>22702464</v>
      </c>
      <c r="S5" s="6">
        <f>SUM(O5:R5)</f>
        <v>265674641</v>
      </c>
      <c r="T5" s="7"/>
      <c r="U5" s="6">
        <f>U19+U23+U10+U27+U31+U35+U39+U43+U47+U51+U55+U59+U63+U67+U71+U75+U79+U83+U87+U91+U95+U99</f>
        <v>128973769</v>
      </c>
      <c r="V5" s="6">
        <f t="shared" ref="V5:X5" si="3">V19+V23+V10+V27+V31+V35+V39+V43+V47+V51+V55+V59+V63+V67+V71+V75+V79+V83+V87+V91+V95+V99</f>
        <v>9365991</v>
      </c>
      <c r="W5" s="6">
        <f t="shared" si="3"/>
        <v>74023399</v>
      </c>
      <c r="X5" s="6">
        <f t="shared" si="3"/>
        <v>18869433</v>
      </c>
      <c r="Y5" s="6">
        <f t="shared" ref="Y5" si="4">Y19+Y23+Y10+Y27+Y31+Y35+Y39+Y43+Y47+Y51+Y55+Y59+Y63+Y67+Y71+Y75+Y79+Y83+Y87+Y91+Y95</f>
        <v>231232592</v>
      </c>
      <c r="Z5" s="7"/>
      <c r="AA5" s="6">
        <f>AA19+AA23+AA10+AA27+AA31+AA35+AA39+AA43+AA47+AA51+AA55+AA59+AA63+AA67+AA71+AA75+AA79+AA83+AA87+AA91+AA95+AA99</f>
        <v>110050331</v>
      </c>
      <c r="AB5" s="6">
        <f t="shared" ref="AB5:AD5" si="5">AB19+AB23+AB10+AB27+AB31+AB35+AB39+AB43+AB47+AB51+AB55+AB59+AB63+AB67+AB71+AB75+AB79+AB83+AB87+AB91+AB95+AB99</f>
        <v>9563594</v>
      </c>
      <c r="AC5" s="6">
        <f t="shared" si="5"/>
        <v>76544592</v>
      </c>
      <c r="AD5" s="6">
        <f t="shared" si="5"/>
        <v>17363801</v>
      </c>
      <c r="AE5" s="6">
        <f>SUM(AA5:AD5)</f>
        <v>213522318</v>
      </c>
      <c r="AG5" s="6">
        <f>AG19+AG23+AG10+AG27+AG31+AG35+AG39+AG43+AG47+AG51+AG55+AG59+AG63+AG67+AG71+AG75+AG79+AG83+AG87+AG91+AG95+AG99</f>
        <v>109498935</v>
      </c>
      <c r="AH5" s="6">
        <f t="shared" ref="AH5:AI5" si="6">AH19+AH23+AH10+AH27+AH31+AH35+AH39+AH43+AH47+AH51+AH55+AH59+AH63+AH67+AH71+AH75+AH79+AH83+AH87+AH91+AH95+AH99</f>
        <v>9211499</v>
      </c>
      <c r="AI5" s="6">
        <f t="shared" si="6"/>
        <v>79737882</v>
      </c>
      <c r="AJ5" s="6">
        <f>AJ19+AJ23+AJ10+AJ27+AJ31+AJ35+AJ39+AJ43+AJ47+AJ51+AJ55+AJ59+AJ63+AJ67+AJ71+AJ75+AJ79+AJ83+AJ87+AJ91+AJ95+AJ99</f>
        <v>17971708</v>
      </c>
      <c r="AK5" s="6">
        <f>SUM(AG5:AJ5)</f>
        <v>216420024</v>
      </c>
      <c r="AL5" s="7"/>
      <c r="AM5" s="6">
        <f>AM19+AM23+AM10+AM27+AM31+AM35+AM39+AM43+AM47+AM51+AM55+AM59+AM63+AM67+AM71+AM75+AM79+AM83+AM87+AM91+AM95+AM99</f>
        <v>112127409</v>
      </c>
      <c r="AN5" s="6">
        <f t="shared" ref="AN5:AP5" si="7">AN19+AN23+AN10+AN27+AN31+AN35+AN39+AN43+AN47+AN51+AN55+AN59+AN63+AN67+AN71+AN75+AN79+AN83+AN87+AN91+AN95+AN99</f>
        <v>11223071</v>
      </c>
      <c r="AO5" s="6">
        <f t="shared" si="7"/>
        <v>98254792</v>
      </c>
      <c r="AP5" s="6">
        <f t="shared" si="7"/>
        <v>21840247</v>
      </c>
      <c r="AQ5" s="6">
        <f>SUM(AM5:AP5)</f>
        <v>243445519</v>
      </c>
      <c r="AR5" s="7"/>
      <c r="AS5" s="6">
        <f>AS19+AS23+AS10+AS27+AS31+AS35+AS39+AS43+AS47+AS51+AS55+AS59+AS63+AS67+AS71+AS75+AS79+AS83+AS87+AS91+AS95+AS99</f>
        <v>93311830</v>
      </c>
      <c r="AT5" s="6">
        <f t="shared" ref="AT5:AV5" si="8">AT19+AT23+AT10+AT27+AT31+AT35+AT39+AT43+AT47+AT51+AT55+AT59+AT63+AT67+AT71+AT75+AT79+AT83+AT87+AT91+AT95+AT99</f>
        <v>10790938</v>
      </c>
      <c r="AU5" s="6">
        <f t="shared" si="8"/>
        <v>95880690</v>
      </c>
      <c r="AV5" s="6">
        <f t="shared" si="8"/>
        <v>20959139</v>
      </c>
      <c r="AW5" s="6">
        <f>SUM(AS5:AV5)</f>
        <v>220942597</v>
      </c>
      <c r="AY5" s="6">
        <f>AY19+AY23+AY10+AY27+AY31+AY35+AY39+AY43+AY47+AY51+AY55+AY59+AY63+AY67+AY71+AY75+AY79+AY83+AY87+AY91+AY95+AY99</f>
        <v>0</v>
      </c>
      <c r="AZ5" s="6">
        <f t="shared" ref="AZ5:BB5" si="9">AZ19+AZ23+AZ10+AZ27+AZ31+AZ35+AZ39+AZ43+AZ47+AZ51+AZ55+AZ59+AZ63+AZ67+AZ71+AZ75+AZ79+AZ83+AZ87+AZ91+AZ95+AZ99</f>
        <v>0</v>
      </c>
      <c r="BA5" s="6">
        <f t="shared" si="9"/>
        <v>0</v>
      </c>
      <c r="BB5" s="6">
        <f t="shared" si="9"/>
        <v>0</v>
      </c>
      <c r="BC5" s="6">
        <f>SUM(AY5:BB5)</f>
        <v>0</v>
      </c>
      <c r="BD5" s="7"/>
      <c r="BE5" s="6">
        <f>BE19+BE23+BE10+BE27+BE31+BE35+BE39+BE43+BE47+BE51+BE55+BE59+BE63+BE67+BE71+BE75+BE79+BE83+BE87+BE91+BE95+BE99</f>
        <v>0</v>
      </c>
      <c r="BF5" s="6">
        <f t="shared" ref="BF5:BH5" si="10">BF19+BF23+BF10+BF27+BF31+BF35+BF39+BF43+BF47+BF51+BF55+BF59+BF63+BF67+BF71+BF75+BF79+BF83+BF87+BF91+BF95+BF99</f>
        <v>0</v>
      </c>
      <c r="BG5" s="6">
        <f t="shared" si="10"/>
        <v>0</v>
      </c>
      <c r="BH5" s="6">
        <f t="shared" si="10"/>
        <v>0</v>
      </c>
      <c r="BI5" s="6">
        <f>SUM(BE5:BH5)</f>
        <v>0</v>
      </c>
      <c r="BJ5" s="7"/>
      <c r="BK5" s="6">
        <f>BK19+BK23+BK10+BK27+BK31+BK35+BK39+BK43+BK47+BK51+BK55+BK59+BK63+BK67+BK71+BK75+BK79+BK83+BK87+BK91+BK95+BK99</f>
        <v>0</v>
      </c>
      <c r="BL5" s="6">
        <f t="shared" ref="BL5:BN5" si="11">BL19+BL23+BL10+BL27+BL31+BL35+BL39+BL43+BL47+BL51+BL55+BL59+BL63+BL67+BL71+BL75+BL79+BL83+BL87+BL91+BL95+BL99</f>
        <v>0</v>
      </c>
      <c r="BM5" s="6">
        <f t="shared" si="11"/>
        <v>0</v>
      </c>
      <c r="BN5" s="6">
        <f t="shared" si="11"/>
        <v>0</v>
      </c>
      <c r="BO5" s="6">
        <f>SUM(BK5:BN5)</f>
        <v>0</v>
      </c>
      <c r="BQ5" s="6">
        <f>BQ19+BQ23+BQ10+BQ27+BQ31+BQ35+BQ39+BQ43+BQ47+BQ51+BQ55+BQ59+BQ63+BQ67+BQ71+BQ75+BQ79+BQ83+BQ87+BQ91+BQ95+BQ99</f>
        <v>0</v>
      </c>
      <c r="BR5" s="6">
        <f t="shared" ref="BR5:BT5" si="12">BR19+BR23+BR10+BR27+BR31+BR35+BR39+BR43+BR47+BR51+BR55+BR59+BR63+BR67+BR71+BR75+BR79+BR83+BR87+BR91+BR95+BR99</f>
        <v>0</v>
      </c>
      <c r="BS5" s="6">
        <f t="shared" si="12"/>
        <v>0</v>
      </c>
      <c r="BT5" s="6">
        <f t="shared" si="12"/>
        <v>0</v>
      </c>
      <c r="BU5" s="6">
        <f>SUM(BQ5:BT5)</f>
        <v>0</v>
      </c>
      <c r="BW5" s="6">
        <f>BW19+BW23+BW10+BW27+BW31+BW35+BW39+BW43+BW47+BW51+BW55+BW59+BW63+BW67+BW71+BW75+BW79+BW83+BW87+BW91+BW95+BW99</f>
        <v>1003102099</v>
      </c>
      <c r="BX5" s="6">
        <f t="shared" ref="BX5:BY5" si="13">BX19+BX23+BX10+BX27+BX31+BX35+BX39+BX43+BX47+BX51+BX55+BX59+BX63+BX67+BX71+BX75+BX79+BX83+BX87+BX91+BX95+BX99</f>
        <v>81622600</v>
      </c>
      <c r="BY5" s="6">
        <f t="shared" si="13"/>
        <v>678876280</v>
      </c>
      <c r="BZ5" s="6" t="e">
        <f>BZ19+BZ23+BZ10+BZ27+BZ31+BZ35+BZ39+BZ43+BZ47+BZ51+BZ99BZ55+BZ59+BZ63+BZ67+BZ71+BZ75+BZ79+BZ83+BZ87+BZ91+BZ95+BZ99</f>
        <v>#NAME?</v>
      </c>
      <c r="CA5" s="6" t="e">
        <f>SUM(BW5:BZ5)</f>
        <v>#NAME?</v>
      </c>
      <c r="CC5" s="7"/>
    </row>
    <row r="6" spans="1:81" x14ac:dyDescent="0.3">
      <c r="A6" s="38"/>
      <c r="B6" s="5" t="s">
        <v>22</v>
      </c>
      <c r="C6" s="8">
        <f>C20+C24+C11+C28+C32+C36+C40+C44+C48+C52+C56+C60+C64+C68+C72+C76+C80+C84+C88+C92+C96+C100</f>
        <v>96.119515000000007</v>
      </c>
      <c r="D6" s="8">
        <f t="shared" ref="D6:F6" si="14">D20+D24+D11+D28+D32+D36+D40+D44+D48+D52+D56+D60+D64+D68+D72+D76+D80+D84+D88+D92+D96+D100</f>
        <v>7.7322740000000003</v>
      </c>
      <c r="E6" s="8">
        <f t="shared" si="14"/>
        <v>83.390021000000004</v>
      </c>
      <c r="F6" s="8">
        <f t="shared" si="14"/>
        <v>6.1103829999999997</v>
      </c>
      <c r="G6" s="8">
        <f>SUM(C6:F6)</f>
        <v>193.35219300000003</v>
      </c>
      <c r="I6" s="8">
        <f>I20+I24+I11+I28+I32+I36+I40+I44+I48+I52+I56+I60+I64+I68+I72+I76+I80+I84+I88+I92+I96+I100</f>
        <v>97.711906999999997</v>
      </c>
      <c r="J6" s="8">
        <f t="shared" ref="J6:L6" si="15">J20+J24+J11+J28+J32+J36+J40+J44+J48+J52+J56+J60+J64+J68+J72+J76+J80+J84+J88+J92+J96+J100</f>
        <v>7.6748479999999999</v>
      </c>
      <c r="K6" s="8">
        <f t="shared" si="15"/>
        <v>87.573970999999986</v>
      </c>
      <c r="L6" s="8">
        <f t="shared" si="15"/>
        <v>6.2366179999999991</v>
      </c>
      <c r="M6" s="8">
        <f>SUM(I6:L6)</f>
        <v>199.19734399999996</v>
      </c>
      <c r="O6" s="8">
        <f>O20+O24+O11+O28+O32+O36+O40+O44+O48+O52+O56+O60+O64+O68+O72+O76+O80+O84+O88+O92+O96+O100</f>
        <v>94.521766</v>
      </c>
      <c r="P6" s="8">
        <f t="shared" ref="P6:R6" si="16">P20+P24+P11+P28+P32+P36+P40+P44+P48+P52+P56+P60+P64+P68+P72+P76+P80+P84+P88+P92+P96+P100</f>
        <v>7.1533370000000005</v>
      </c>
      <c r="Q6" s="8">
        <f t="shared" si="16"/>
        <v>79.424862000000005</v>
      </c>
      <c r="R6" s="8">
        <f t="shared" si="16"/>
        <v>6.0334650000000005</v>
      </c>
      <c r="S6" s="8">
        <f>SUM(O6:R6)</f>
        <v>187.13343</v>
      </c>
      <c r="U6" s="8">
        <f>U20+U24+U11+U28+U32+U36+U40+U44+U48+U52+U56+U60+U64+U68+U72+U76+U80+U84+U88+U92+U96+U100</f>
        <v>78.630406999999991</v>
      </c>
      <c r="V6" s="8">
        <f t="shared" ref="V6:X6" si="17">V20+V24+V11+V28+V32+V36+V40+V44+V48+V52+V56+V60+V64+V68+V72+V76+V80+V84+V88+V92+V96+V100</f>
        <v>7.0957030000000012</v>
      </c>
      <c r="W6" s="8">
        <f t="shared" si="17"/>
        <v>76.437893999999915</v>
      </c>
      <c r="X6" s="8">
        <f t="shared" si="17"/>
        <v>5.598158000000014</v>
      </c>
      <c r="Y6" s="8">
        <f>SUM(U6:X6)</f>
        <v>167.76216199999993</v>
      </c>
      <c r="AA6" s="8">
        <f>AA20+AA24+AA11+AA28+AA32+AA36+AA40+AA44+AA48+AA52+AA56+AA60+AA64+AA68+AA72+AA76+AA80+AA84+AA88+AA92+AA96+AA100</f>
        <v>21.073077999999999</v>
      </c>
      <c r="AB6" s="8">
        <f t="shared" ref="AB6:AD6" si="18">AB20+AB24+AB11+AB28+AB32+AB36+AB40+AB44+AB48+AB52+AB56+AB60+AB64+AB68+AB72+AB76+AB80+AB84+AB88+AB92+AB96+AB100</f>
        <v>7.4736630000000002</v>
      </c>
      <c r="AC6" s="8">
        <f t="shared" si="18"/>
        <v>81.062247999999968</v>
      </c>
      <c r="AD6" s="8">
        <f t="shared" si="18"/>
        <v>5.9007570000000005</v>
      </c>
      <c r="AE6" s="8">
        <f>SUM(AA6:AD6)</f>
        <v>115.50974599999996</v>
      </c>
      <c r="AG6" s="8">
        <f>AG20+AG24+AG11+AG28+AG32+AG36+AG40+AG44+AG48+AG52+AG56+AG60+AG64+AG68+AG72+AG76+AG80+AG84+AG88+AG92+AG96+AG100</f>
        <v>20.084797999999999</v>
      </c>
      <c r="AH6" s="8">
        <f t="shared" ref="AH6:AJ6" si="19">AH20+AH24+AH11+AH28+AH32+AH36+AH40+AH44+AH48+AH52+AH56+AH60+AH64+AH68+AH72+AH76+AH80+AH84+AH88+AH92+AH96+AH100</f>
        <v>7.3697040000000005</v>
      </c>
      <c r="AI6" s="8">
        <f t="shared" si="19"/>
        <v>85.426534999999987</v>
      </c>
      <c r="AJ6" s="8">
        <f t="shared" si="19"/>
        <v>6.5061399999999985</v>
      </c>
      <c r="AK6" s="8">
        <f>SUM(AG6:AJ6)</f>
        <v>119.38717699999999</v>
      </c>
      <c r="AM6" s="8">
        <f>AM20+AM24+AM11+AM28+AM32+AM36+AM40+AM44+AM48+AM52+AM56+AM60+AM64+AM68+AM72+AM76+AM80+AM84+AM88+AM92+AM96+AM100</f>
        <v>25.000761000000001</v>
      </c>
      <c r="AN6" s="8">
        <f t="shared" ref="AN6:AP6" si="20">AN20+AN24+AN11+AN28+AN32+AN36+AN40+AN44+AN48+AN52+AN56+AN60+AN64+AN68+AN72+AN76+AN80+AN84+AN88+AN92+AN96+AN100</f>
        <v>5.9557700000000002</v>
      </c>
      <c r="AO6" s="8">
        <f t="shared" si="20"/>
        <v>98.997873000000013</v>
      </c>
      <c r="AP6" s="8">
        <f t="shared" si="20"/>
        <v>6.6617349999999993</v>
      </c>
      <c r="AQ6" s="8">
        <f>SUM(AM6:AP6)</f>
        <v>136.616139</v>
      </c>
      <c r="AS6" s="8">
        <f>AS20+AS24+AS11+AS28+AS32+AS36+AS40+AS44+AS48+AS52+AS56+AS60+AS64+AS68+AS72+AS76+AS80+AS84+AS88+AS92+AS96+AS100</f>
        <v>23.913223000000006</v>
      </c>
      <c r="AT6" s="8">
        <f t="shared" ref="AT6:AV6" si="21">AT20+AT24+AT11+AT28+AT32+AT36+AT40+AT44+AT48+AT52+AT56+AT60+AT64+AT68+AT72+AT76+AT80+AT84+AT88+AT92+AT96+AT100</f>
        <v>6.2111660000000004</v>
      </c>
      <c r="AU6" s="8">
        <f t="shared" si="21"/>
        <v>98.282630000000012</v>
      </c>
      <c r="AV6" s="8">
        <f t="shared" si="21"/>
        <v>6.4305159999999999</v>
      </c>
      <c r="AW6" s="8">
        <f>SUM(AS6:AV6)</f>
        <v>134.83753500000003</v>
      </c>
      <c r="AY6" s="8">
        <f>AY20+AY24+AY11+AY28+AY32+AY36+AY40+AY44+AY48+AY52+AY56+AY60+AY64+AY68+AY72+AY76+AY80+AY84+AY88+AY92+AY96+AY100</f>
        <v>0</v>
      </c>
      <c r="AZ6" s="8">
        <f t="shared" ref="AZ6:BB6" si="22">AZ20+AZ24+AZ11+AZ28+AZ32+AZ36+AZ40+AZ44+AZ48+AZ52+AZ56+AZ60+AZ64+AZ68+AZ72+AZ76+AZ80+AZ84+AZ88+AZ92+AZ96+AZ100</f>
        <v>0</v>
      </c>
      <c r="BA6" s="8">
        <f t="shared" si="22"/>
        <v>0</v>
      </c>
      <c r="BB6" s="8">
        <f t="shared" si="22"/>
        <v>0</v>
      </c>
      <c r="BC6" s="8">
        <f>SUM(AY6:BB6)</f>
        <v>0</v>
      </c>
      <c r="BE6" s="8">
        <f>BE20+BE24+BE11+BE28+BE32+BE36+BE40+BE44+BE48+BE52+BE56+BE60+BE64+BE68+BE72+BE76+BE80+BE84+BE88+BE92+BE96+BE100</f>
        <v>0</v>
      </c>
      <c r="BF6" s="8">
        <f t="shared" ref="BF6:BH6" si="23">BF20+BF24+BF11+BF28+BF32+BF36+BF40+BF44+BF48+BF52+BF56+BF60+BF64+BF68+BF72+BF76+BF80+BF84+BF88+BF92+BF96+BF100</f>
        <v>0</v>
      </c>
      <c r="BG6" s="8">
        <f t="shared" si="23"/>
        <v>0</v>
      </c>
      <c r="BH6" s="8">
        <f t="shared" si="23"/>
        <v>0</v>
      </c>
      <c r="BI6" s="8">
        <f>SUM(BE6:BH6)</f>
        <v>0</v>
      </c>
      <c r="BK6" s="8">
        <f>BK20+BK24+BK11+BK28+BK32+BK36+BK40+BK44+BK48+BK52+BK56+BK60+BK64+BK68+BK72+BK76+BK80+BK84+BK88+BK92+BK96+BK100</f>
        <v>0</v>
      </c>
      <c r="BL6" s="8">
        <f t="shared" ref="BL6:BN6" si="24">BL20+BL24+BL11+BL28+BL32+BL36+BL40+BL44+BL48+BL52+BL56+BL60+BL64+BL68+BL72+BL76+BL80+BL84+BL88+BL92+BL96+BL100</f>
        <v>0</v>
      </c>
      <c r="BM6" s="8">
        <f t="shared" si="24"/>
        <v>0</v>
      </c>
      <c r="BN6" s="8">
        <f t="shared" si="24"/>
        <v>0</v>
      </c>
      <c r="BO6" s="8">
        <f>SUM(BK6:BN6)</f>
        <v>0</v>
      </c>
      <c r="BQ6" s="8">
        <f>BQ20+BQ24+BQ11+BQ28+BQ32+BQ36+BQ40+BQ44+BQ48+BQ52+BQ56+BQ60+BQ64+BQ68+BQ72+BQ76+BQ80+BQ84+BQ88+BQ92+BQ96+BQ100</f>
        <v>0</v>
      </c>
      <c r="BR6" s="8">
        <f t="shared" ref="BR6:BT6" si="25">BR20+BR24+BR11+BR28+BR32+BR36+BR40+BR44+BR48+BR52+BR56+BR60+BR64+BR68+BR72+BR76+BR80+BR84+BR88+BR92+BR96+BR100</f>
        <v>0</v>
      </c>
      <c r="BS6" s="8">
        <f t="shared" si="25"/>
        <v>0</v>
      </c>
      <c r="BT6" s="8">
        <f t="shared" si="25"/>
        <v>0</v>
      </c>
      <c r="BU6" s="8">
        <f>SUM(BQ6:BT6)</f>
        <v>0</v>
      </c>
      <c r="BW6" s="8">
        <f>BW20+BW24+BW11+BW28+BW32+BW36+BW40+BW44+BW48+BW52+BW56+BW60+BW64+BW68+BW72+BW76+BW80+BW84+BW88+BW92+BW96+BW100</f>
        <v>457.05545500000005</v>
      </c>
      <c r="BX6" s="8">
        <f t="shared" ref="BX6:BZ6" si="26">BX20+BX24+BX11+BX28+BX32+BX36+BX40+BX44+BX48+BX52+BX56+BX60+BX64+BX68+BX72+BX76+BX80+BX84+BX88+BX92+BX96+BX100</f>
        <v>56.666465000000002</v>
      </c>
      <c r="BY6" s="8">
        <f t="shared" si="26"/>
        <v>690.59603400000015</v>
      </c>
      <c r="BZ6" s="8">
        <f t="shared" si="26"/>
        <v>49.477772000000016</v>
      </c>
      <c r="CA6" s="8">
        <f>SUM(BW6:BZ6)</f>
        <v>1253.7957260000001</v>
      </c>
    </row>
    <row r="7" spans="1:81" x14ac:dyDescent="0.3">
      <c r="A7" s="27" t="s">
        <v>23</v>
      </c>
      <c r="B7" s="5"/>
      <c r="C7" s="9">
        <v>61334189</v>
      </c>
      <c r="D7" s="9">
        <v>422477</v>
      </c>
      <c r="E7" s="9">
        <v>10661754</v>
      </c>
      <c r="F7" s="9">
        <v>7947141</v>
      </c>
      <c r="G7" s="9">
        <f>SUM(C7:F7)</f>
        <v>80365561</v>
      </c>
      <c r="I7" s="9">
        <v>71299272</v>
      </c>
      <c r="J7" s="9">
        <v>367375</v>
      </c>
      <c r="K7" s="9">
        <v>10247148</v>
      </c>
      <c r="L7" s="9">
        <v>7595585</v>
      </c>
      <c r="M7" s="9">
        <f>SUM(I7:L7)</f>
        <v>89509380</v>
      </c>
      <c r="O7" s="9">
        <v>73837785</v>
      </c>
      <c r="P7" s="9">
        <v>320448</v>
      </c>
      <c r="Q7" s="9">
        <v>10219186</v>
      </c>
      <c r="R7" s="9">
        <v>7718819</v>
      </c>
      <c r="S7" s="9">
        <f>SUM(O7:R7)</f>
        <v>92096238</v>
      </c>
      <c r="U7" s="9">
        <v>68733974</v>
      </c>
      <c r="V7" s="9">
        <v>192436</v>
      </c>
      <c r="W7" s="9">
        <v>9186592</v>
      </c>
      <c r="X7" s="9">
        <v>7184349</v>
      </c>
      <c r="Y7" s="9">
        <f>SUM(U7:X7)</f>
        <v>85297351</v>
      </c>
      <c r="AA7" s="9">
        <v>64765685</v>
      </c>
      <c r="AB7" s="9">
        <v>189804</v>
      </c>
      <c r="AC7" s="9">
        <v>9020952</v>
      </c>
      <c r="AD7" s="9">
        <v>7331801</v>
      </c>
      <c r="AE7" s="9">
        <f>SUM(AA7:AD7)</f>
        <v>81308242</v>
      </c>
      <c r="AG7" s="9">
        <v>63138610</v>
      </c>
      <c r="AH7" s="9">
        <v>231567</v>
      </c>
      <c r="AI7" s="9">
        <v>9208244</v>
      </c>
      <c r="AJ7" s="9">
        <v>7467752</v>
      </c>
      <c r="AK7" s="9">
        <f>SUM(AG7:AJ7)</f>
        <v>80046173</v>
      </c>
      <c r="AL7" s="7"/>
      <c r="AM7" s="9">
        <v>58797258</v>
      </c>
      <c r="AN7" s="9">
        <v>321055</v>
      </c>
      <c r="AO7" s="9">
        <v>11371972</v>
      </c>
      <c r="AP7" s="9">
        <v>8789874</v>
      </c>
      <c r="AQ7" s="9">
        <f>SUM(AM7:AP7)</f>
        <v>79280159</v>
      </c>
      <c r="AS7" s="9">
        <v>41189377</v>
      </c>
      <c r="AT7" s="9">
        <v>308362</v>
      </c>
      <c r="AU7" s="9">
        <v>10793810</v>
      </c>
      <c r="AV7" s="9">
        <v>8737039</v>
      </c>
      <c r="AW7" s="9">
        <f>SUM(AS7:AV7)</f>
        <v>61028588</v>
      </c>
      <c r="AY7" s="9"/>
      <c r="AZ7" s="9"/>
      <c r="BA7" s="9"/>
      <c r="BB7" s="9"/>
      <c r="BC7" s="9">
        <f>SUM(AY7:BB7)</f>
        <v>0</v>
      </c>
      <c r="BE7" s="9"/>
      <c r="BF7" s="9"/>
      <c r="BG7" s="9"/>
      <c r="BH7" s="9"/>
      <c r="BI7" s="9">
        <f>SUM(BE7:BH7)</f>
        <v>0</v>
      </c>
      <c r="BK7" s="9"/>
      <c r="BL7" s="9"/>
      <c r="BM7" s="9"/>
      <c r="BN7" s="9"/>
      <c r="BO7" s="9">
        <f>SUM(BK7:BN7)</f>
        <v>0</v>
      </c>
      <c r="BQ7" s="9"/>
      <c r="BR7" s="9"/>
      <c r="BS7" s="9"/>
      <c r="BT7" s="9"/>
      <c r="BU7" s="9">
        <f>SUM(BQ7:BT7)</f>
        <v>0</v>
      </c>
      <c r="BW7" s="9">
        <f>C7+I7+O7+U7+AA7+AG7+AM7+AS7+AY7+BE7+BK7+BQ7</f>
        <v>503096150</v>
      </c>
      <c r="BX7" s="9">
        <f t="shared" ref="BX7:BZ7" si="27">D7+J7+P7+V7+AB7+AH7+AN7+AT7+AZ7+BF7+BL7+BR7</f>
        <v>2353524</v>
      </c>
      <c r="BY7" s="9">
        <f t="shared" si="27"/>
        <v>80709658</v>
      </c>
      <c r="BZ7" s="9">
        <f t="shared" si="27"/>
        <v>62772360</v>
      </c>
      <c r="CA7" s="9">
        <f>SUM(BW7:BZ7)</f>
        <v>648931692</v>
      </c>
    </row>
    <row r="8" spans="1:81" ht="8.25" customHeight="1" x14ac:dyDescent="0.3">
      <c r="A8" s="10"/>
      <c r="B8" s="11"/>
      <c r="C8" s="12"/>
      <c r="D8" s="12"/>
      <c r="E8" s="12"/>
      <c r="F8" s="12"/>
      <c r="G8" s="12"/>
      <c r="I8" s="12"/>
      <c r="J8" s="12"/>
      <c r="K8" s="12"/>
      <c r="L8" s="12"/>
      <c r="M8" s="12"/>
      <c r="O8" s="12"/>
      <c r="P8" s="12"/>
      <c r="Q8" s="12"/>
      <c r="R8" s="12"/>
      <c r="S8" s="12"/>
      <c r="U8" s="12"/>
      <c r="V8" s="12"/>
      <c r="W8" s="12"/>
      <c r="X8" s="12"/>
      <c r="Y8" s="12"/>
      <c r="AA8" s="12"/>
      <c r="AB8" s="12"/>
      <c r="AC8" s="12"/>
      <c r="AD8" s="12"/>
      <c r="AE8" s="12"/>
      <c r="AG8" s="12"/>
      <c r="AH8" s="12"/>
      <c r="AI8" s="12"/>
      <c r="AJ8" s="12"/>
      <c r="AK8" s="12"/>
      <c r="AL8" s="7"/>
      <c r="AM8" s="12"/>
      <c r="AN8" s="12"/>
      <c r="AO8" s="12"/>
      <c r="AP8" s="12"/>
      <c r="AQ8" s="12"/>
      <c r="AS8" s="12"/>
      <c r="AT8" s="12"/>
      <c r="AU8" s="12"/>
      <c r="AV8" s="12"/>
      <c r="AW8" s="12"/>
      <c r="AY8" s="12"/>
      <c r="AZ8" s="12"/>
      <c r="BA8" s="12"/>
      <c r="BB8" s="12"/>
      <c r="BC8" s="12"/>
      <c r="BE8" s="12"/>
      <c r="BF8" s="12"/>
      <c r="BG8" s="12"/>
      <c r="BH8" s="12"/>
      <c r="BI8" s="12"/>
      <c r="BK8" s="12"/>
      <c r="BL8" s="12"/>
      <c r="BM8" s="12"/>
      <c r="BN8" s="12"/>
      <c r="BO8" s="12"/>
      <c r="BQ8" s="12"/>
      <c r="BR8" s="12"/>
      <c r="BS8" s="12"/>
      <c r="BT8" s="12"/>
      <c r="BU8" s="12"/>
      <c r="BW8" s="12"/>
      <c r="BX8" s="12"/>
      <c r="BY8" s="12"/>
      <c r="BZ8" s="12"/>
      <c r="CA8" s="12"/>
    </row>
    <row r="9" spans="1:81" ht="39" x14ac:dyDescent="0.3">
      <c r="A9" s="13" t="s">
        <v>24</v>
      </c>
      <c r="B9" s="14"/>
      <c r="C9" s="14"/>
      <c r="D9" s="14"/>
      <c r="E9" s="14"/>
      <c r="F9" s="14"/>
      <c r="G9" s="14"/>
      <c r="AL9" s="7"/>
      <c r="AM9" s="7"/>
      <c r="AN9" s="7"/>
      <c r="AO9" s="7"/>
      <c r="AP9" s="7"/>
      <c r="AQ9" s="7"/>
      <c r="BV9" s="7"/>
      <c r="CB9" s="7"/>
      <c r="CC9" s="7"/>
    </row>
    <row r="10" spans="1:81" x14ac:dyDescent="0.3">
      <c r="A10" s="32" t="s">
        <v>25</v>
      </c>
      <c r="B10" s="15" t="s">
        <v>21</v>
      </c>
      <c r="C10" s="16">
        <f>C13+C15</f>
        <v>56695134</v>
      </c>
      <c r="D10" s="16">
        <f t="shared" ref="D10:F11" si="28">D13+D15</f>
        <v>0</v>
      </c>
      <c r="E10" s="16">
        <f>F13+F15</f>
        <v>0</v>
      </c>
      <c r="F10" s="16">
        <f t="shared" si="28"/>
        <v>0</v>
      </c>
      <c r="G10" s="17">
        <f>SUM(C10:F10)</f>
        <v>56695134</v>
      </c>
      <c r="I10" s="16">
        <f>I13+I15</f>
        <v>56393114</v>
      </c>
      <c r="J10" s="16">
        <f>J13+J15</f>
        <v>0</v>
      </c>
      <c r="K10" s="16">
        <f>L13+L15</f>
        <v>0</v>
      </c>
      <c r="L10" s="16">
        <f>L13+L15</f>
        <v>0</v>
      </c>
      <c r="M10" s="17">
        <f>SUM(I10:L10)</f>
        <v>56393114</v>
      </c>
      <c r="O10" s="16">
        <f>O13+O15</f>
        <v>49072248</v>
      </c>
      <c r="P10" s="16">
        <f>P13+P15</f>
        <v>0</v>
      </c>
      <c r="Q10" s="16">
        <f>R13+R15</f>
        <v>0</v>
      </c>
      <c r="R10" s="16">
        <f>R13+R15</f>
        <v>0</v>
      </c>
      <c r="S10" s="17">
        <f>SUM(O10:R10)</f>
        <v>49072248</v>
      </c>
      <c r="T10" s="7"/>
      <c r="U10" s="16">
        <f>U13+U15</f>
        <v>40007569</v>
      </c>
      <c r="V10" s="16">
        <f>V13+V15</f>
        <v>0</v>
      </c>
      <c r="W10" s="16">
        <f>X13+X15</f>
        <v>0</v>
      </c>
      <c r="X10" s="16">
        <f>X13+X15</f>
        <v>0</v>
      </c>
      <c r="Y10" s="17">
        <f>SUM(U10:X10)</f>
        <v>40007569</v>
      </c>
      <c r="AA10" s="16">
        <f>AA13+AA15</f>
        <v>19663798</v>
      </c>
      <c r="AB10" s="16">
        <f>AB13+AB15</f>
        <v>0</v>
      </c>
      <c r="AC10" s="16">
        <f>AD13+AD15</f>
        <v>0</v>
      </c>
      <c r="AD10" s="16">
        <f>AD13+AD15</f>
        <v>0</v>
      </c>
      <c r="AE10" s="17">
        <f>SUM(AA10:AD10)</f>
        <v>19663798</v>
      </c>
      <c r="AG10" s="16">
        <f>AG13+AG15</f>
        <v>13337468</v>
      </c>
      <c r="AH10" s="16">
        <f>AH13+AH15</f>
        <v>0</v>
      </c>
      <c r="AI10" s="16">
        <f>AJ13+AJ15</f>
        <v>0</v>
      </c>
      <c r="AJ10" s="16">
        <f>AJ13+AJ15</f>
        <v>0</v>
      </c>
      <c r="AK10" s="17">
        <f>SUM(AG10:AJ10)</f>
        <v>13337468</v>
      </c>
      <c r="AL10" s="7"/>
      <c r="AM10" s="16">
        <f>AM13+AM15</f>
        <v>14450056</v>
      </c>
      <c r="AN10" s="16">
        <f>AN13+AN15</f>
        <v>0</v>
      </c>
      <c r="AO10" s="16">
        <f>AP13+AP15</f>
        <v>0</v>
      </c>
      <c r="AP10" s="16">
        <f>AP13+AP15</f>
        <v>0</v>
      </c>
      <c r="AQ10" s="17">
        <f>SUM(AM10:AP10)</f>
        <v>14450056</v>
      </c>
      <c r="AS10" s="16">
        <f>AS13+AS15</f>
        <v>7206804</v>
      </c>
      <c r="AT10" s="16">
        <f>AT13+AT15</f>
        <v>0</v>
      </c>
      <c r="AU10" s="16">
        <f>AV13+AV15</f>
        <v>0</v>
      </c>
      <c r="AV10" s="16">
        <f>AV13+AV15</f>
        <v>0</v>
      </c>
      <c r="AW10" s="17">
        <f>SUM(AS10:AV10)</f>
        <v>7206804</v>
      </c>
      <c r="AY10" s="16">
        <f>AY13+AY15</f>
        <v>0</v>
      </c>
      <c r="AZ10" s="16">
        <f>AZ13+AZ15</f>
        <v>0</v>
      </c>
      <c r="BA10" s="16">
        <f>BB13+BB15</f>
        <v>0</v>
      </c>
      <c r="BB10" s="16">
        <f>BB13+BB15</f>
        <v>0</v>
      </c>
      <c r="BC10" s="17">
        <f>SUM(AY10:BB10)</f>
        <v>0</v>
      </c>
      <c r="BD10" s="7"/>
      <c r="BE10" s="16">
        <f>BE13+BE15</f>
        <v>0</v>
      </c>
      <c r="BF10" s="16">
        <f>BF13+BF15</f>
        <v>0</v>
      </c>
      <c r="BG10" s="16">
        <f>BH13+BH15</f>
        <v>0</v>
      </c>
      <c r="BH10" s="16">
        <f>BH13+BH15</f>
        <v>0</v>
      </c>
      <c r="BI10" s="17">
        <f>SUM(BE10:BH10)</f>
        <v>0</v>
      </c>
      <c r="BK10" s="16">
        <f>BK13+BK15</f>
        <v>0</v>
      </c>
      <c r="BL10" s="16">
        <f>BL13+BL15</f>
        <v>0</v>
      </c>
      <c r="BM10" s="16">
        <f>BN13+BN15</f>
        <v>0</v>
      </c>
      <c r="BN10" s="16">
        <f>BN13+BN15</f>
        <v>0</v>
      </c>
      <c r="BO10" s="17">
        <f>SUM(BK10:BN10)</f>
        <v>0</v>
      </c>
      <c r="BQ10" s="16">
        <f>BQ13+BQ15</f>
        <v>0</v>
      </c>
      <c r="BR10" s="16">
        <f>BR13+BR15</f>
        <v>0</v>
      </c>
      <c r="BS10" s="16">
        <f>BT13+BT15</f>
        <v>0</v>
      </c>
      <c r="BT10" s="16">
        <f>BT13+BT15</f>
        <v>0</v>
      </c>
      <c r="BU10" s="17">
        <f>SUM(BQ10:BT10)</f>
        <v>0</v>
      </c>
      <c r="BV10" s="7"/>
      <c r="BW10" s="16">
        <f>BW13+BW15</f>
        <v>256826191</v>
      </c>
      <c r="BX10" s="16">
        <f>BX13+BX15</f>
        <v>0</v>
      </c>
      <c r="BY10" s="16">
        <f>BZ13+BZ15</f>
        <v>0</v>
      </c>
      <c r="BZ10" s="16">
        <f>BZ13+BZ15</f>
        <v>0</v>
      </c>
      <c r="CA10" s="17">
        <f>SUM(BW10:BZ10)</f>
        <v>256826191</v>
      </c>
      <c r="CB10" s="7"/>
      <c r="CC10" s="7"/>
    </row>
    <row r="11" spans="1:81" x14ac:dyDescent="0.3">
      <c r="A11" s="32"/>
      <c r="B11" s="15" t="s">
        <v>22</v>
      </c>
      <c r="C11" s="18">
        <f>C14+C16</f>
        <v>79.796000000000006</v>
      </c>
      <c r="D11" s="18">
        <f t="shared" si="28"/>
        <v>0</v>
      </c>
      <c r="E11" s="18">
        <f>F14+F16</f>
        <v>0</v>
      </c>
      <c r="F11" s="18">
        <f t="shared" si="28"/>
        <v>0</v>
      </c>
      <c r="G11" s="18">
        <f>SUM(C11:F11)</f>
        <v>79.796000000000006</v>
      </c>
      <c r="I11" s="18">
        <f>I14+I16</f>
        <v>82.489000000000004</v>
      </c>
      <c r="J11" s="18">
        <f>J14+J16</f>
        <v>0</v>
      </c>
      <c r="K11" s="18">
        <f>L14+L16</f>
        <v>0</v>
      </c>
      <c r="L11" s="18">
        <f>L14+L16</f>
        <v>0</v>
      </c>
      <c r="M11" s="18">
        <f>SUM(I11:L11)</f>
        <v>82.489000000000004</v>
      </c>
      <c r="O11" s="18">
        <f>O14+O16</f>
        <v>78.507999999999996</v>
      </c>
      <c r="P11" s="18">
        <f>P14+P16</f>
        <v>0</v>
      </c>
      <c r="Q11" s="18">
        <f>R14+R16</f>
        <v>0</v>
      </c>
      <c r="R11" s="18">
        <f>R14+R16</f>
        <v>0</v>
      </c>
      <c r="S11" s="18">
        <f>SUM(O11:R11)</f>
        <v>78.507999999999996</v>
      </c>
      <c r="U11" s="18">
        <f>U14+U16</f>
        <v>65.325999999999993</v>
      </c>
      <c r="V11" s="18">
        <f>V14+V16</f>
        <v>0</v>
      </c>
      <c r="W11" s="18">
        <f>X14+X16</f>
        <v>0</v>
      </c>
      <c r="X11" s="18">
        <f>X14+X16</f>
        <v>0</v>
      </c>
      <c r="Y11" s="18">
        <f>SUM(U11:X11)</f>
        <v>65.325999999999993</v>
      </c>
      <c r="AA11" s="18">
        <f>AA14+AA16</f>
        <v>9.6749999999999989</v>
      </c>
      <c r="AB11" s="18">
        <f>AB14+AB16</f>
        <v>0</v>
      </c>
      <c r="AC11" s="18">
        <f>AD14+AD16</f>
        <v>0</v>
      </c>
      <c r="AD11" s="18">
        <f>AD14+AD16</f>
        <v>0</v>
      </c>
      <c r="AE11" s="18">
        <f>SUM(AA11:AD11)</f>
        <v>9.6749999999999989</v>
      </c>
      <c r="AG11" s="18">
        <f>AG14+AG16</f>
        <v>7.798</v>
      </c>
      <c r="AH11" s="18">
        <f>AH14+AH16</f>
        <v>0</v>
      </c>
      <c r="AI11" s="18">
        <f>AJ14+AJ16</f>
        <v>0</v>
      </c>
      <c r="AJ11" s="18">
        <f>AJ14+AJ16</f>
        <v>0</v>
      </c>
      <c r="AK11" s="18">
        <f>SUM(AG11:AJ11)</f>
        <v>7.798</v>
      </c>
      <c r="AL11" s="7"/>
      <c r="AM11" s="18">
        <f>AM14+AM16</f>
        <v>11.795</v>
      </c>
      <c r="AN11" s="18">
        <f>AN14+AN16</f>
        <v>0</v>
      </c>
      <c r="AO11" s="18">
        <f>AP14+AP16</f>
        <v>0</v>
      </c>
      <c r="AP11" s="18">
        <f>AP14+AP16</f>
        <v>0</v>
      </c>
      <c r="AQ11" s="18">
        <f>SUM(AM11:AP11)</f>
        <v>11.795</v>
      </c>
      <c r="AS11" s="18">
        <f>AS14+AS16</f>
        <v>11.488000000000001</v>
      </c>
      <c r="AT11" s="18">
        <f>AT14+AT16</f>
        <v>0</v>
      </c>
      <c r="AU11" s="18">
        <f>AV14+AV16</f>
        <v>0</v>
      </c>
      <c r="AV11" s="18">
        <f>AV14+AV16</f>
        <v>0</v>
      </c>
      <c r="AW11" s="18">
        <f>SUM(AS11:AV11)</f>
        <v>11.488000000000001</v>
      </c>
      <c r="AY11" s="18">
        <f>AY14+AY16</f>
        <v>0</v>
      </c>
      <c r="AZ11" s="18">
        <f>AZ14+AZ16</f>
        <v>0</v>
      </c>
      <c r="BA11" s="18">
        <f>BB14+BB16</f>
        <v>0</v>
      </c>
      <c r="BB11" s="18">
        <f>BB14+BB16</f>
        <v>0</v>
      </c>
      <c r="BC11" s="18">
        <f>SUM(AY11:BB11)</f>
        <v>0</v>
      </c>
      <c r="BE11" s="18">
        <f>BE14+BE16</f>
        <v>0</v>
      </c>
      <c r="BF11" s="18">
        <f>BF14+BF16</f>
        <v>0</v>
      </c>
      <c r="BG11" s="18">
        <f>BH14+BH16</f>
        <v>0</v>
      </c>
      <c r="BH11" s="18">
        <f>BH14+BH16</f>
        <v>0</v>
      </c>
      <c r="BI11" s="18">
        <f>SUM(BE11:BH11)</f>
        <v>0</v>
      </c>
      <c r="BK11" s="18">
        <f>BK14+BK16</f>
        <v>0</v>
      </c>
      <c r="BL11" s="18">
        <f>BL14+BL16</f>
        <v>0</v>
      </c>
      <c r="BM11" s="18">
        <f>BN14+BN16</f>
        <v>0</v>
      </c>
      <c r="BN11" s="18">
        <f>BN14+BN16</f>
        <v>0</v>
      </c>
      <c r="BO11" s="18">
        <f>SUM(BK11:BN11)</f>
        <v>0</v>
      </c>
      <c r="BQ11" s="18">
        <f>BQ14+BQ16</f>
        <v>0</v>
      </c>
      <c r="BR11" s="18">
        <f>BR14+BR16</f>
        <v>0</v>
      </c>
      <c r="BS11" s="18">
        <f>BT14+BT16</f>
        <v>0</v>
      </c>
      <c r="BT11" s="18">
        <f>BT14+BT16</f>
        <v>0</v>
      </c>
      <c r="BU11" s="18">
        <f>SUM(BQ11:BT11)</f>
        <v>0</v>
      </c>
      <c r="BV11" s="7"/>
      <c r="BW11" s="18">
        <f>BW14+BW16</f>
        <v>346.87500000000006</v>
      </c>
      <c r="BX11" s="18">
        <f>BX14+BX16</f>
        <v>0</v>
      </c>
      <c r="BY11" s="18">
        <f>BZ14+BZ16</f>
        <v>0</v>
      </c>
      <c r="BZ11" s="18">
        <f>BZ14+BZ16</f>
        <v>0</v>
      </c>
      <c r="CA11" s="18">
        <f>SUM(BW11:BZ11)</f>
        <v>346.87500000000006</v>
      </c>
      <c r="CB11" s="7"/>
      <c r="CC11" s="7"/>
    </row>
    <row r="12" spans="1:81" x14ac:dyDescent="0.3">
      <c r="A12" s="39" t="s">
        <v>26</v>
      </c>
      <c r="B12" s="40"/>
      <c r="C12" s="40"/>
      <c r="D12" s="40"/>
      <c r="E12" s="40"/>
      <c r="F12" s="40"/>
      <c r="G12" s="40"/>
      <c r="AL12" s="7"/>
      <c r="AM12" s="7"/>
      <c r="AN12" s="7"/>
      <c r="AO12" s="7"/>
      <c r="AP12" s="7"/>
      <c r="AQ12" s="7"/>
      <c r="BV12" s="7"/>
      <c r="CB12" s="7"/>
      <c r="CC12" s="7"/>
    </row>
    <row r="13" spans="1:81" x14ac:dyDescent="0.3">
      <c r="A13" s="43" t="s">
        <v>27</v>
      </c>
      <c r="B13" s="19" t="s">
        <v>21</v>
      </c>
      <c r="C13" s="20">
        <v>18515808</v>
      </c>
      <c r="D13" s="20"/>
      <c r="E13" s="20"/>
      <c r="F13" s="20"/>
      <c r="G13" s="21">
        <f>SUM(C13:F13)</f>
        <v>18515808</v>
      </c>
      <c r="I13" s="20">
        <v>22866094</v>
      </c>
      <c r="J13" s="20"/>
      <c r="K13" s="20"/>
      <c r="L13" s="20"/>
      <c r="M13" s="21">
        <f>SUM(I13:L13)</f>
        <v>22866094</v>
      </c>
      <c r="O13" s="20">
        <v>18247560</v>
      </c>
      <c r="P13" s="20"/>
      <c r="Q13" s="20"/>
      <c r="R13" s="20"/>
      <c r="S13" s="21">
        <f>SUM(O13:R13)</f>
        <v>18247560</v>
      </c>
      <c r="T13" s="22"/>
      <c r="U13" s="20">
        <v>21014665</v>
      </c>
      <c r="V13" s="20"/>
      <c r="W13" s="20"/>
      <c r="X13" s="20"/>
      <c r="Y13" s="21">
        <f>SUM(U13:X13)</f>
        <v>21014665</v>
      </c>
      <c r="AA13" s="20">
        <v>18251774</v>
      </c>
      <c r="AB13" s="20"/>
      <c r="AC13" s="20"/>
      <c r="AD13" s="20"/>
      <c r="AE13" s="21">
        <f>SUM(AA13:AD13)</f>
        <v>18251774</v>
      </c>
      <c r="AG13" s="20">
        <v>12652356</v>
      </c>
      <c r="AH13" s="20"/>
      <c r="AI13" s="20"/>
      <c r="AJ13" s="20"/>
      <c r="AK13" s="21">
        <f>SUM(AG13:AJ13)</f>
        <v>12652356</v>
      </c>
      <c r="AL13" s="7"/>
      <c r="AM13" s="20">
        <v>13920747</v>
      </c>
      <c r="AN13" s="20"/>
      <c r="AO13" s="20"/>
      <c r="AP13" s="20"/>
      <c r="AQ13" s="21">
        <f>SUM(AM13:AP13)</f>
        <v>13920747</v>
      </c>
      <c r="AS13" s="20">
        <v>6900844</v>
      </c>
      <c r="AT13" s="20"/>
      <c r="AU13" s="20"/>
      <c r="AV13" s="20"/>
      <c r="AW13" s="21">
        <f>SUM(AS13:AV13)</f>
        <v>6900844</v>
      </c>
      <c r="AY13" s="20"/>
      <c r="AZ13" s="20"/>
      <c r="BA13" s="20"/>
      <c r="BB13" s="20"/>
      <c r="BC13" s="21">
        <f>SUM(AY13:BB13)</f>
        <v>0</v>
      </c>
      <c r="BD13" s="22"/>
      <c r="BE13" s="20"/>
      <c r="BF13" s="20"/>
      <c r="BG13" s="20"/>
      <c r="BH13" s="20"/>
      <c r="BI13" s="21">
        <f>SUM(BE13:BH13)</f>
        <v>0</v>
      </c>
      <c r="BK13" s="20"/>
      <c r="BL13" s="20"/>
      <c r="BM13" s="20"/>
      <c r="BN13" s="20"/>
      <c r="BO13" s="21">
        <f>SUM(BK13:BN13)</f>
        <v>0</v>
      </c>
      <c r="BQ13" s="20"/>
      <c r="BR13" s="20"/>
      <c r="BS13" s="20"/>
      <c r="BT13" s="20"/>
      <c r="BU13" s="21">
        <f>SUM(BQ13:BT13)</f>
        <v>0</v>
      </c>
      <c r="BV13" s="7"/>
      <c r="BW13" s="20">
        <f t="shared" ref="BW13:BW16" si="29">C13+I13+O13+U13+AA13+AG13+AM13+AS13+AY13+BE13+BK13+BQ13</f>
        <v>132369848</v>
      </c>
      <c r="BX13" s="20"/>
      <c r="BY13" s="20"/>
      <c r="BZ13" s="20"/>
      <c r="CA13" s="21">
        <f>SUM(BW13:BZ13)</f>
        <v>132369848</v>
      </c>
      <c r="CB13" s="7"/>
      <c r="CC13" s="7"/>
    </row>
    <row r="14" spans="1:81" x14ac:dyDescent="0.3">
      <c r="A14" s="43"/>
      <c r="B14" s="19" t="s">
        <v>22</v>
      </c>
      <c r="C14" s="23">
        <v>7.3579999999999997</v>
      </c>
      <c r="D14" s="23"/>
      <c r="E14" s="23"/>
      <c r="F14" s="23"/>
      <c r="G14" s="23">
        <f>SUM(C14:F14)</f>
        <v>7.3579999999999997</v>
      </c>
      <c r="I14" s="23">
        <v>8.3170000000000002</v>
      </c>
      <c r="J14" s="23"/>
      <c r="K14" s="23"/>
      <c r="L14" s="23"/>
      <c r="M14" s="23">
        <f>SUM(I14:L14)</f>
        <v>8.3170000000000002</v>
      </c>
      <c r="O14" s="23">
        <v>4.4219999999999997</v>
      </c>
      <c r="P14" s="23"/>
      <c r="Q14" s="23"/>
      <c r="R14" s="23"/>
      <c r="S14" s="23">
        <f>SUM(O14:R14)</f>
        <v>4.4219999999999997</v>
      </c>
      <c r="U14" s="23">
        <v>5.133</v>
      </c>
      <c r="V14" s="23"/>
      <c r="W14" s="23"/>
      <c r="X14" s="23"/>
      <c r="Y14" s="23">
        <f>SUM(U14:X14)</f>
        <v>5.133</v>
      </c>
      <c r="AA14" s="23">
        <v>8.2889999999999997</v>
      </c>
      <c r="AB14" s="23"/>
      <c r="AC14" s="23"/>
      <c r="AD14" s="23"/>
      <c r="AE14" s="23">
        <f>SUM(AA14:AD14)</f>
        <v>8.2889999999999997</v>
      </c>
      <c r="AG14" s="23">
        <v>6.5730000000000004</v>
      </c>
      <c r="AH14" s="23"/>
      <c r="AI14" s="23"/>
      <c r="AJ14" s="23"/>
      <c r="AK14" s="23">
        <f>SUM(AG14:AJ14)</f>
        <v>6.5730000000000004</v>
      </c>
      <c r="AM14" s="23">
        <v>10.858000000000001</v>
      </c>
      <c r="AN14" s="23"/>
      <c r="AO14" s="23"/>
      <c r="AP14" s="23"/>
      <c r="AQ14" s="23">
        <f>SUM(AM14:AP14)</f>
        <v>10.858000000000001</v>
      </c>
      <c r="AS14" s="23">
        <v>10.928000000000001</v>
      </c>
      <c r="AT14" s="23"/>
      <c r="AU14" s="23"/>
      <c r="AV14" s="23"/>
      <c r="AW14" s="23">
        <f>SUM(AS14:AV14)</f>
        <v>10.928000000000001</v>
      </c>
      <c r="AY14" s="23"/>
      <c r="AZ14" s="23"/>
      <c r="BA14" s="23"/>
      <c r="BB14" s="23"/>
      <c r="BC14" s="23">
        <f>SUM(AY14:BB14)</f>
        <v>0</v>
      </c>
      <c r="BE14" s="23"/>
      <c r="BF14" s="23"/>
      <c r="BG14" s="23"/>
      <c r="BH14" s="23"/>
      <c r="BI14" s="23">
        <f>SUM(BE14:BH14)</f>
        <v>0</v>
      </c>
      <c r="BK14" s="23"/>
      <c r="BL14" s="23"/>
      <c r="BM14" s="23"/>
      <c r="BN14" s="23"/>
      <c r="BO14" s="23">
        <f>SUM(BK14:BN14)</f>
        <v>0</v>
      </c>
      <c r="BQ14" s="23"/>
      <c r="BR14" s="23"/>
      <c r="BS14" s="23"/>
      <c r="BT14" s="23"/>
      <c r="BU14" s="23">
        <f>SUM(BQ14:BT14)</f>
        <v>0</v>
      </c>
      <c r="BW14" s="23">
        <f t="shared" si="29"/>
        <v>61.878</v>
      </c>
      <c r="BX14" s="23"/>
      <c r="BY14" s="23"/>
      <c r="BZ14" s="23"/>
      <c r="CA14" s="23">
        <f>SUM(BW14:BZ14)</f>
        <v>61.878</v>
      </c>
    </row>
    <row r="15" spans="1:81" x14ac:dyDescent="0.3">
      <c r="A15" s="44" t="s">
        <v>28</v>
      </c>
      <c r="B15" s="19" t="s">
        <v>21</v>
      </c>
      <c r="C15" s="20">
        <v>38179326</v>
      </c>
      <c r="D15" s="20"/>
      <c r="E15" s="20"/>
      <c r="F15" s="20"/>
      <c r="G15" s="21">
        <f>SUM(C15:F15)</f>
        <v>38179326</v>
      </c>
      <c r="I15" s="20">
        <v>33527020</v>
      </c>
      <c r="J15" s="20"/>
      <c r="K15" s="20"/>
      <c r="L15" s="20"/>
      <c r="M15" s="21">
        <f>SUM(I15:L15)</f>
        <v>33527020</v>
      </c>
      <c r="O15" s="20">
        <v>30824688</v>
      </c>
      <c r="P15" s="20"/>
      <c r="Q15" s="20"/>
      <c r="R15" s="20"/>
      <c r="S15" s="21">
        <f>SUM(O15:R15)</f>
        <v>30824688</v>
      </c>
      <c r="U15" s="20">
        <v>18992904</v>
      </c>
      <c r="V15" s="20"/>
      <c r="W15" s="20"/>
      <c r="X15" s="20"/>
      <c r="Y15" s="21">
        <f>SUM(U15:X15)</f>
        <v>18992904</v>
      </c>
      <c r="AA15" s="20">
        <v>1412024</v>
      </c>
      <c r="AB15" s="20"/>
      <c r="AC15" s="20"/>
      <c r="AD15" s="20"/>
      <c r="AE15" s="21">
        <f>SUM(AA15:AD15)</f>
        <v>1412024</v>
      </c>
      <c r="AG15" s="20">
        <v>685112</v>
      </c>
      <c r="AH15" s="20"/>
      <c r="AI15" s="20"/>
      <c r="AJ15" s="20"/>
      <c r="AK15" s="21">
        <f>SUM(AG15:AJ15)</f>
        <v>685112</v>
      </c>
      <c r="AM15" s="20">
        <v>529309</v>
      </c>
      <c r="AN15" s="20"/>
      <c r="AO15" s="20"/>
      <c r="AP15" s="20"/>
      <c r="AQ15" s="21">
        <f>SUM(AM15:AP15)</f>
        <v>529309</v>
      </c>
      <c r="AS15" s="20">
        <v>305960</v>
      </c>
      <c r="AT15" s="20"/>
      <c r="AU15" s="20"/>
      <c r="AV15" s="20"/>
      <c r="AW15" s="21">
        <f>SUM(AS15:AV15)</f>
        <v>305960</v>
      </c>
      <c r="AY15" s="20"/>
      <c r="AZ15" s="20"/>
      <c r="BA15" s="20"/>
      <c r="BB15" s="20"/>
      <c r="BC15" s="21">
        <f>SUM(AY15:BB15)</f>
        <v>0</v>
      </c>
      <c r="BE15" s="20"/>
      <c r="BF15" s="20"/>
      <c r="BG15" s="20"/>
      <c r="BH15" s="20"/>
      <c r="BI15" s="21">
        <f>SUM(BE15:BH15)</f>
        <v>0</v>
      </c>
      <c r="BK15" s="20"/>
      <c r="BL15" s="20"/>
      <c r="BM15" s="20"/>
      <c r="BN15" s="20"/>
      <c r="BO15" s="21">
        <f>SUM(BK15:BN15)</f>
        <v>0</v>
      </c>
      <c r="BQ15" s="20"/>
      <c r="BR15" s="20"/>
      <c r="BS15" s="20"/>
      <c r="BT15" s="20"/>
      <c r="BU15" s="21">
        <f>SUM(BQ15:BT15)</f>
        <v>0</v>
      </c>
      <c r="BW15" s="20">
        <f t="shared" si="29"/>
        <v>124456343</v>
      </c>
      <c r="BX15" s="20"/>
      <c r="BY15" s="20"/>
      <c r="BZ15" s="20"/>
      <c r="CA15" s="21">
        <f>SUM(BW15:BZ15)</f>
        <v>124456343</v>
      </c>
    </row>
    <row r="16" spans="1:81" x14ac:dyDescent="0.3">
      <c r="A16" s="45"/>
      <c r="B16" s="19" t="s">
        <v>22</v>
      </c>
      <c r="C16" s="23">
        <v>72.438000000000002</v>
      </c>
      <c r="D16" s="23"/>
      <c r="E16" s="23"/>
      <c r="F16" s="23"/>
      <c r="G16" s="23">
        <f>SUM(C16:F16)</f>
        <v>72.438000000000002</v>
      </c>
      <c r="I16" s="23">
        <v>74.171999999999997</v>
      </c>
      <c r="J16" s="23"/>
      <c r="K16" s="23"/>
      <c r="L16" s="23"/>
      <c r="M16" s="23">
        <f>SUM(I16:L16)</f>
        <v>74.171999999999997</v>
      </c>
      <c r="O16" s="23">
        <v>74.085999999999999</v>
      </c>
      <c r="P16" s="23"/>
      <c r="Q16" s="23"/>
      <c r="R16" s="23"/>
      <c r="S16" s="23">
        <f>SUM(O16:R16)</f>
        <v>74.085999999999999</v>
      </c>
      <c r="U16" s="23">
        <v>60.192999999999998</v>
      </c>
      <c r="V16" s="23"/>
      <c r="W16" s="23"/>
      <c r="X16" s="23"/>
      <c r="Y16" s="23">
        <f>SUM(U16:X16)</f>
        <v>60.192999999999998</v>
      </c>
      <c r="AA16" s="23">
        <v>1.3859999999999999</v>
      </c>
      <c r="AB16" s="23"/>
      <c r="AC16" s="23"/>
      <c r="AD16" s="23"/>
      <c r="AE16" s="23">
        <f>SUM(AA16:AD16)</f>
        <v>1.3859999999999999</v>
      </c>
      <c r="AG16" s="23">
        <v>1.2250000000000001</v>
      </c>
      <c r="AH16" s="23"/>
      <c r="AI16" s="23"/>
      <c r="AJ16" s="23"/>
      <c r="AK16" s="23">
        <f>SUM(AG16:AJ16)</f>
        <v>1.2250000000000001</v>
      </c>
      <c r="AM16" s="23">
        <v>0.93700000000000006</v>
      </c>
      <c r="AN16" s="23"/>
      <c r="AO16" s="23"/>
      <c r="AP16" s="23"/>
      <c r="AQ16" s="23">
        <f>SUM(AM16:AP16)</f>
        <v>0.93700000000000006</v>
      </c>
      <c r="AS16" s="23">
        <v>0.56000000000000005</v>
      </c>
      <c r="AT16" s="23"/>
      <c r="AU16" s="23"/>
      <c r="AV16" s="23"/>
      <c r="AW16" s="23">
        <f>SUM(AS16:AV16)</f>
        <v>0.56000000000000005</v>
      </c>
      <c r="AY16" s="23"/>
      <c r="AZ16" s="23"/>
      <c r="BA16" s="23"/>
      <c r="BB16" s="23"/>
      <c r="BC16" s="23">
        <f>SUM(AY16:BB16)</f>
        <v>0</v>
      </c>
      <c r="BE16" s="23"/>
      <c r="BF16" s="23"/>
      <c r="BG16" s="23"/>
      <c r="BH16" s="23"/>
      <c r="BI16" s="23">
        <f>SUM(BE16:BH16)</f>
        <v>0</v>
      </c>
      <c r="BK16" s="23"/>
      <c r="BL16" s="23"/>
      <c r="BM16" s="23"/>
      <c r="BN16" s="23"/>
      <c r="BO16" s="23">
        <f>SUM(BK16:BN16)</f>
        <v>0</v>
      </c>
      <c r="BQ16" s="23"/>
      <c r="BR16" s="23"/>
      <c r="BS16" s="23"/>
      <c r="BT16" s="23"/>
      <c r="BU16" s="23">
        <f>SUM(BQ16:BT16)</f>
        <v>0</v>
      </c>
      <c r="BW16" s="23">
        <f t="shared" si="29"/>
        <v>284.99700000000007</v>
      </c>
      <c r="BX16" s="23"/>
      <c r="BY16" s="23"/>
      <c r="BZ16" s="23"/>
      <c r="CA16" s="23">
        <f>SUM(BW16:BZ16)</f>
        <v>284.99700000000007</v>
      </c>
    </row>
    <row r="17" spans="1:79" ht="8.25" customHeight="1" x14ac:dyDescent="0.3">
      <c r="A17" s="10"/>
      <c r="B17" s="11"/>
      <c r="C17" s="12"/>
      <c r="D17" s="12"/>
      <c r="E17" s="12"/>
      <c r="F17" s="12"/>
      <c r="G17" s="12"/>
      <c r="I17" s="12"/>
      <c r="J17" s="12"/>
      <c r="K17" s="12"/>
      <c r="L17" s="12"/>
      <c r="M17" s="12"/>
      <c r="O17" s="12"/>
      <c r="P17" s="12"/>
      <c r="Q17" s="12"/>
      <c r="R17" s="12"/>
      <c r="S17" s="12"/>
      <c r="U17" s="12"/>
      <c r="V17" s="12"/>
      <c r="W17" s="12"/>
      <c r="X17" s="12"/>
      <c r="Y17" s="12"/>
      <c r="AA17" s="12"/>
      <c r="AB17" s="12"/>
      <c r="AC17" s="12"/>
      <c r="AD17" s="12"/>
      <c r="AE17" s="12"/>
      <c r="AG17" s="12"/>
      <c r="AH17" s="12"/>
      <c r="AI17" s="12"/>
      <c r="AJ17" s="12"/>
      <c r="AK17" s="12"/>
      <c r="AL17" s="7"/>
      <c r="AM17" s="12"/>
      <c r="AN17" s="12"/>
      <c r="AO17" s="12"/>
      <c r="AP17" s="12"/>
      <c r="AQ17" s="12"/>
      <c r="AS17" s="12"/>
      <c r="AT17" s="12"/>
      <c r="AU17" s="12"/>
      <c r="AV17" s="12"/>
      <c r="AW17" s="12"/>
      <c r="AY17" s="12"/>
      <c r="AZ17" s="12"/>
      <c r="BA17" s="12"/>
      <c r="BB17" s="12"/>
      <c r="BC17" s="12"/>
      <c r="BE17" s="12"/>
      <c r="BF17" s="12"/>
      <c r="BG17" s="12"/>
      <c r="BH17" s="12"/>
      <c r="BI17" s="12"/>
      <c r="BK17" s="12"/>
      <c r="BL17" s="12"/>
      <c r="BM17" s="12"/>
      <c r="BN17" s="12"/>
      <c r="BO17" s="12"/>
      <c r="BQ17" s="12"/>
      <c r="BR17" s="12"/>
      <c r="BS17" s="12"/>
      <c r="BT17" s="12"/>
      <c r="BU17" s="12"/>
      <c r="BW17" s="12"/>
      <c r="BX17" s="12"/>
      <c r="BY17" s="12"/>
      <c r="BZ17" s="12"/>
      <c r="CA17" s="12"/>
    </row>
    <row r="18" spans="1:79" ht="78" x14ac:dyDescent="0.3">
      <c r="A18" s="13" t="s">
        <v>29</v>
      </c>
      <c r="B18" s="14"/>
      <c r="C18" s="29"/>
      <c r="D18" s="14"/>
      <c r="E18" s="14"/>
      <c r="F18" s="14"/>
      <c r="G18" s="14"/>
      <c r="V18" s="7"/>
      <c r="X18" s="7"/>
    </row>
    <row r="19" spans="1:79" ht="19.5" customHeight="1" x14ac:dyDescent="0.3">
      <c r="A19" s="32" t="s">
        <v>63</v>
      </c>
      <c r="B19" s="15" t="s">
        <v>21</v>
      </c>
      <c r="C19" s="16">
        <v>55820872</v>
      </c>
      <c r="D19" s="16">
        <v>7394336</v>
      </c>
      <c r="E19" s="16">
        <v>60728302</v>
      </c>
      <c r="F19" s="16">
        <v>15200099</v>
      </c>
      <c r="G19" s="16">
        <f>SUM(C19:F19)</f>
        <v>139143609</v>
      </c>
      <c r="I19" s="16">
        <v>56464078</v>
      </c>
      <c r="J19" s="16">
        <v>7121676</v>
      </c>
      <c r="K19" s="16">
        <v>61599548</v>
      </c>
      <c r="L19" s="16">
        <v>14945990</v>
      </c>
      <c r="M19" s="16">
        <f>SUM(I19:L19)</f>
        <v>140131292</v>
      </c>
      <c r="O19" s="16">
        <v>56100811</v>
      </c>
      <c r="P19" s="16">
        <v>6941578</v>
      </c>
      <c r="Q19" s="16">
        <v>59111486</v>
      </c>
      <c r="R19" s="16">
        <v>14358614</v>
      </c>
      <c r="S19" s="16">
        <f>SUM(O19:R19)</f>
        <v>136512489</v>
      </c>
      <c r="T19" s="7"/>
      <c r="U19" s="16">
        <v>51588839</v>
      </c>
      <c r="V19" s="16">
        <v>6293623</v>
      </c>
      <c r="W19" s="16">
        <v>52374273</v>
      </c>
      <c r="X19" s="16">
        <v>12347349</v>
      </c>
      <c r="Y19" s="16">
        <f>SUM(U19:X19)</f>
        <v>122604084</v>
      </c>
      <c r="AA19" s="16">
        <v>52175049</v>
      </c>
      <c r="AB19" s="16">
        <v>6638906</v>
      </c>
      <c r="AC19" s="16">
        <v>54958427</v>
      </c>
      <c r="AD19" s="16">
        <v>12206479</v>
      </c>
      <c r="AE19" s="16">
        <f>SUM(AA19:AD19)</f>
        <v>125978861</v>
      </c>
      <c r="AG19" s="16">
        <f>54261811+1983700</f>
        <v>56245511</v>
      </c>
      <c r="AH19" s="16">
        <v>6074714</v>
      </c>
      <c r="AI19" s="16">
        <v>58863824</v>
      </c>
      <c r="AJ19" s="16">
        <v>12691220</v>
      </c>
      <c r="AK19" s="16">
        <f>SUM(AG19:AJ19)</f>
        <v>133875269</v>
      </c>
      <c r="AL19" s="7"/>
      <c r="AM19" s="16">
        <v>57686253</v>
      </c>
      <c r="AN19" s="16">
        <v>7750068</v>
      </c>
      <c r="AO19" s="16">
        <v>74105902</v>
      </c>
      <c r="AP19" s="16">
        <v>15739916</v>
      </c>
      <c r="AQ19" s="16">
        <f>SUM(AM19:AP19)</f>
        <v>155282139</v>
      </c>
      <c r="AS19" s="16">
        <f>46675984+2453786</f>
        <v>49129770</v>
      </c>
      <c r="AT19" s="16">
        <v>7251735</v>
      </c>
      <c r="AU19" s="16">
        <v>72630670</v>
      </c>
      <c r="AV19" s="16">
        <v>15073841</v>
      </c>
      <c r="AW19" s="16">
        <f>SUM(AS19:AV19)</f>
        <v>144086016</v>
      </c>
      <c r="AY19" s="16"/>
      <c r="AZ19" s="16"/>
      <c r="BA19" s="16"/>
      <c r="BB19" s="16"/>
      <c r="BC19" s="16">
        <f>SUM(AY19:BB19)</f>
        <v>0</v>
      </c>
      <c r="BD19" s="7"/>
      <c r="BE19" s="16"/>
      <c r="BF19" s="16"/>
      <c r="BG19" s="16"/>
      <c r="BH19" s="16"/>
      <c r="BI19" s="16">
        <f>SUM(BE19:BH19)</f>
        <v>0</v>
      </c>
      <c r="BK19" s="16"/>
      <c r="BL19" s="16"/>
      <c r="BM19" s="16"/>
      <c r="BN19" s="16"/>
      <c r="BO19" s="16">
        <f>SUM(BK19:BN19)</f>
        <v>0</v>
      </c>
      <c r="BQ19" s="16"/>
      <c r="BR19" s="16"/>
      <c r="BS19" s="16"/>
      <c r="BT19" s="16"/>
      <c r="BU19" s="16">
        <f>SUM(BQ19:BT19)</f>
        <v>0</v>
      </c>
      <c r="BW19" s="16">
        <f t="shared" ref="BW19:BW20" si="30">C19+I19+O19+U19+AA19+AG19+AM19+AS19+AY19+BE19+BK19+BQ19</f>
        <v>435211183</v>
      </c>
      <c r="BX19" s="16">
        <f t="shared" ref="BX19:BX20" si="31">D19+J19+P19+V19+AB19+AH19+AN19+AT19+AZ19+BF19+BL19+BR19</f>
        <v>55466636</v>
      </c>
      <c r="BY19" s="16">
        <f t="shared" ref="BY19:BY20" si="32">E19+K19+Q19+W19+AC19+AI19+AO19+AU19+BA19+BG19+BM19+BS19</f>
        <v>494372432</v>
      </c>
      <c r="BZ19" s="16">
        <f t="shared" ref="BZ19:BZ20" si="33">F19+L19+R19+X19+AD19+AJ19+AP19+AV19+BB19+BH19+BN19+BT19</f>
        <v>112563508</v>
      </c>
      <c r="CA19" s="16">
        <f>SUM(BW19:BZ19)</f>
        <v>1097613759</v>
      </c>
    </row>
    <row r="20" spans="1:79" ht="19.5" customHeight="1" x14ac:dyDescent="0.3">
      <c r="A20" s="32"/>
      <c r="B20" s="15" t="s">
        <v>22</v>
      </c>
      <c r="C20" s="18">
        <v>7.5149999999999991E-3</v>
      </c>
      <c r="D20" s="18">
        <v>6.0322740000000001</v>
      </c>
      <c r="E20" s="18">
        <v>75.502020999999999</v>
      </c>
      <c r="F20" s="18">
        <v>5.9373829999999996</v>
      </c>
      <c r="G20" s="18">
        <f>SUM(C20:F20)</f>
        <v>87.479192999999995</v>
      </c>
      <c r="I20" s="18">
        <v>2.9069999999999999E-3</v>
      </c>
      <c r="J20" s="18">
        <v>5.6798479999999998</v>
      </c>
      <c r="K20" s="18">
        <v>79.805970999999985</v>
      </c>
      <c r="L20" s="18">
        <v>6.0546179999999996</v>
      </c>
      <c r="M20" s="18">
        <f>SUM(I20:L20)</f>
        <v>91.543343999999991</v>
      </c>
      <c r="O20" s="18">
        <v>1.5766000000000002E-2</v>
      </c>
      <c r="P20" s="18">
        <v>5.2183370000000009</v>
      </c>
      <c r="Q20" s="18">
        <v>71.137862000000027</v>
      </c>
      <c r="R20" s="18">
        <v>5.851465000000001</v>
      </c>
      <c r="S20" s="18">
        <f>SUM(O20:R20)</f>
        <v>82.223430000000036</v>
      </c>
      <c r="U20" s="18">
        <v>7.0407000000000011E-2</v>
      </c>
      <c r="V20" s="18">
        <v>5.3567030000000013</v>
      </c>
      <c r="W20" s="18">
        <v>67.815893999999901</v>
      </c>
      <c r="X20" s="18">
        <v>5.4271580000000146</v>
      </c>
      <c r="Y20" s="18">
        <f>SUM(U20:X20)</f>
        <v>78.67016199999992</v>
      </c>
      <c r="AA20" s="18">
        <v>2.1078E-2</v>
      </c>
      <c r="AB20" s="18">
        <v>5.8196630000000003</v>
      </c>
      <c r="AC20" s="18">
        <v>72.312247999999997</v>
      </c>
      <c r="AD20" s="18">
        <v>5.7187570000000001</v>
      </c>
      <c r="AE20" s="18">
        <f>SUM(AA20:AD20)</f>
        <v>83.871745999999987</v>
      </c>
      <c r="AG20" s="18">
        <v>4.4797999999999998E-2</v>
      </c>
      <c r="AH20" s="18">
        <v>5.6397040000000009</v>
      </c>
      <c r="AI20" s="18">
        <v>76.579535000000007</v>
      </c>
      <c r="AJ20" s="18">
        <v>6.3191399999999991</v>
      </c>
      <c r="AK20" s="18">
        <f>SUM(AG20:AJ20)</f>
        <v>88.583177000000006</v>
      </c>
      <c r="AM20" s="18">
        <v>8.3761000000000002E-2</v>
      </c>
      <c r="AN20" s="18">
        <v>3.7827700000000002</v>
      </c>
      <c r="AO20" s="18">
        <v>89.895873000000009</v>
      </c>
      <c r="AP20" s="18">
        <v>6.4527349999999997</v>
      </c>
      <c r="AQ20" s="18">
        <f>SUM(AM20:AP20)</f>
        <v>100.21513900000001</v>
      </c>
      <c r="AS20" s="18">
        <v>0.340223</v>
      </c>
      <c r="AT20" s="18">
        <v>3.7441659999999999</v>
      </c>
      <c r="AU20" s="18">
        <v>89.608630000000005</v>
      </c>
      <c r="AV20" s="18">
        <v>6.2375160000000003</v>
      </c>
      <c r="AW20" s="18">
        <f>SUM(AS20:AV20)</f>
        <v>99.930535000000006</v>
      </c>
      <c r="AY20" s="18"/>
      <c r="AZ20" s="18"/>
      <c r="BA20" s="18"/>
      <c r="BB20" s="18"/>
      <c r="BC20" s="18">
        <f>SUM(AY20:BB20)</f>
        <v>0</v>
      </c>
      <c r="BE20" s="18"/>
      <c r="BF20" s="18"/>
      <c r="BG20" s="18"/>
      <c r="BH20" s="18"/>
      <c r="BI20" s="18">
        <f>SUM(BE20:BH20)</f>
        <v>0</v>
      </c>
      <c r="BK20" s="18"/>
      <c r="BL20" s="18"/>
      <c r="BM20" s="18"/>
      <c r="BN20" s="18"/>
      <c r="BO20" s="18">
        <f>SUM(BK20:BN20)</f>
        <v>0</v>
      </c>
      <c r="BQ20" s="18"/>
      <c r="BR20" s="18"/>
      <c r="BS20" s="18"/>
      <c r="BT20" s="18"/>
      <c r="BU20" s="18">
        <f>SUM(BQ20:BT20)</f>
        <v>0</v>
      </c>
      <c r="BW20" s="18">
        <f t="shared" si="30"/>
        <v>0.58645499999999995</v>
      </c>
      <c r="BX20" s="18">
        <f t="shared" si="31"/>
        <v>41.273465000000002</v>
      </c>
      <c r="BY20" s="18">
        <f t="shared" si="32"/>
        <v>622.65803400000004</v>
      </c>
      <c r="BZ20" s="18">
        <f t="shared" si="33"/>
        <v>47.99877200000001</v>
      </c>
      <c r="CA20" s="18">
        <f>SUM(BW20:BZ20)</f>
        <v>712.51672600000006</v>
      </c>
    </row>
    <row r="21" spans="1:79" ht="8.25" customHeight="1" x14ac:dyDescent="0.3">
      <c r="A21" s="10"/>
      <c r="B21" s="11"/>
      <c r="C21" s="12"/>
      <c r="D21" s="12"/>
      <c r="E21" s="12"/>
      <c r="F21" s="12"/>
      <c r="G21" s="12"/>
      <c r="I21" s="12"/>
      <c r="J21" s="12"/>
      <c r="K21" s="12"/>
      <c r="L21" s="12"/>
      <c r="M21" s="12"/>
      <c r="O21" s="12"/>
      <c r="P21" s="12"/>
      <c r="Q21" s="12"/>
      <c r="R21" s="12"/>
      <c r="S21" s="12"/>
      <c r="U21" s="12"/>
      <c r="V21" s="12"/>
      <c r="W21" s="12"/>
      <c r="X21" s="12"/>
      <c r="Y21" s="12"/>
      <c r="AA21" s="12"/>
      <c r="AB21" s="12"/>
      <c r="AC21" s="12"/>
      <c r="AD21" s="12"/>
      <c r="AE21" s="12"/>
      <c r="AG21" s="12"/>
      <c r="AH21" s="12"/>
      <c r="AI21" s="12"/>
      <c r="AJ21" s="12"/>
      <c r="AK21" s="12"/>
      <c r="AL21" s="7"/>
      <c r="AM21" s="12"/>
      <c r="AN21" s="12"/>
      <c r="AO21" s="12"/>
      <c r="AP21" s="12"/>
      <c r="AQ21" s="12"/>
      <c r="AS21" s="12"/>
      <c r="AT21" s="12"/>
      <c r="AU21" s="12"/>
      <c r="AV21" s="12"/>
      <c r="AW21" s="12"/>
      <c r="AY21" s="12"/>
      <c r="AZ21" s="12"/>
      <c r="BA21" s="12"/>
      <c r="BB21" s="12"/>
      <c r="BC21" s="12"/>
      <c r="BE21" s="12"/>
      <c r="BF21" s="12"/>
      <c r="BG21" s="12"/>
      <c r="BH21" s="12"/>
      <c r="BI21" s="12"/>
      <c r="BK21" s="12"/>
      <c r="BL21" s="12"/>
      <c r="BM21" s="12"/>
      <c r="BN21" s="12"/>
      <c r="BO21" s="12"/>
      <c r="BQ21" s="12"/>
      <c r="BR21" s="12"/>
      <c r="BS21" s="12"/>
      <c r="BT21" s="12"/>
      <c r="BU21" s="12"/>
      <c r="BW21" s="12"/>
      <c r="BX21" s="12"/>
      <c r="BY21" s="12"/>
      <c r="BZ21" s="12"/>
      <c r="CA21" s="12"/>
    </row>
    <row r="22" spans="1:79" ht="39" x14ac:dyDescent="0.3">
      <c r="A22" s="13" t="s">
        <v>30</v>
      </c>
      <c r="B22" s="24"/>
      <c r="C22" s="24"/>
      <c r="D22" s="24"/>
      <c r="E22" s="24"/>
      <c r="F22" s="24"/>
      <c r="G22" s="24"/>
      <c r="X22" s="7">
        <f>Y22-Y23</f>
        <v>18175307</v>
      </c>
      <c r="Y22" s="30">
        <v>50178193</v>
      </c>
    </row>
    <row r="23" spans="1:79" x14ac:dyDescent="0.3">
      <c r="A23" s="32" t="s">
        <v>31</v>
      </c>
      <c r="B23" s="15" t="s">
        <v>21</v>
      </c>
      <c r="C23" s="16">
        <v>19765276</v>
      </c>
      <c r="D23" s="16">
        <v>1450853</v>
      </c>
      <c r="E23" s="16">
        <v>13546965</v>
      </c>
      <c r="F23" s="16">
        <v>7510038</v>
      </c>
      <c r="G23" s="17">
        <f>SUM(C23:F23)</f>
        <v>42273132</v>
      </c>
      <c r="I23" s="16">
        <v>18304528</v>
      </c>
      <c r="J23" s="16">
        <v>1557613</v>
      </c>
      <c r="K23" s="16">
        <v>12859817</v>
      </c>
      <c r="L23" s="16">
        <v>7209257</v>
      </c>
      <c r="M23" s="17">
        <f>SUM(I23:L23)</f>
        <v>39931215</v>
      </c>
      <c r="O23" s="16">
        <f>18727653+7197</f>
        <v>18734850</v>
      </c>
      <c r="P23" s="16">
        <v>1573647</v>
      </c>
      <c r="Q23" s="16">
        <v>12492659</v>
      </c>
      <c r="R23" s="16">
        <f>7249349+43084</f>
        <v>7292433</v>
      </c>
      <c r="S23" s="17">
        <f>SUM(O23:R23)</f>
        <v>40093589</v>
      </c>
      <c r="T23" s="7"/>
      <c r="U23" s="16">
        <v>14573859</v>
      </c>
      <c r="V23" s="16">
        <v>1234315</v>
      </c>
      <c r="W23" s="16">
        <v>10602354</v>
      </c>
      <c r="X23" s="16">
        <v>5592358</v>
      </c>
      <c r="Y23" s="17">
        <f>SUM(U23:X23)</f>
        <v>32002886</v>
      </c>
      <c r="AA23" s="16">
        <v>13043022</v>
      </c>
      <c r="AB23" s="16">
        <v>1121488</v>
      </c>
      <c r="AC23" s="16">
        <v>10448509</v>
      </c>
      <c r="AD23" s="16">
        <v>4511341</v>
      </c>
      <c r="AE23" s="17">
        <f>SUM(AA23:AD23)</f>
        <v>29124360</v>
      </c>
      <c r="AG23" s="16">
        <v>13595617</v>
      </c>
      <c r="AH23" s="16">
        <v>1116777</v>
      </c>
      <c r="AI23" s="16">
        <v>10486755</v>
      </c>
      <c r="AJ23" s="16">
        <v>4741124</v>
      </c>
      <c r="AK23" s="17">
        <f>SUM(AG23:AJ23)</f>
        <v>29940273</v>
      </c>
      <c r="AL23" s="7"/>
      <c r="AM23" s="16">
        <v>14795208</v>
      </c>
      <c r="AN23" s="16">
        <v>1448355</v>
      </c>
      <c r="AO23" s="16">
        <v>12374511</v>
      </c>
      <c r="AP23" s="16">
        <v>5507475</v>
      </c>
      <c r="AQ23" s="17">
        <f>SUM(AM23:AP23)</f>
        <v>34125549</v>
      </c>
      <c r="AS23" s="16">
        <v>13344013</v>
      </c>
      <c r="AT23" s="16">
        <v>1637483</v>
      </c>
      <c r="AU23" s="16">
        <v>11848619</v>
      </c>
      <c r="AV23" s="16">
        <v>5303755</v>
      </c>
      <c r="AW23" s="17">
        <f>SUM(AS23:AV23)</f>
        <v>32133870</v>
      </c>
      <c r="AY23" s="16"/>
      <c r="AZ23" s="16"/>
      <c r="BA23" s="16"/>
      <c r="BB23" s="16"/>
      <c r="BC23" s="17">
        <f>SUM(AY23:BB23)</f>
        <v>0</v>
      </c>
      <c r="BD23" s="7"/>
      <c r="BE23" s="16"/>
      <c r="BF23" s="16"/>
      <c r="BG23" s="16"/>
      <c r="BH23" s="16"/>
      <c r="BI23" s="17">
        <f>SUM(BE23:BH23)</f>
        <v>0</v>
      </c>
      <c r="BK23" s="16"/>
      <c r="BL23" s="16"/>
      <c r="BM23" s="16"/>
      <c r="BN23" s="16"/>
      <c r="BO23" s="17">
        <f>SUM(BK23:BN23)</f>
        <v>0</v>
      </c>
      <c r="BQ23" s="16"/>
      <c r="BR23" s="16"/>
      <c r="BS23" s="16"/>
      <c r="BT23" s="16"/>
      <c r="BU23" s="17">
        <f>SUM(BQ23:BT23)</f>
        <v>0</v>
      </c>
      <c r="BW23" s="16">
        <f t="shared" ref="BW23:BW24" si="34">C23+I23+O23+U23+AA23+AG23+AM23+AS23+AY23+BE23+BK23+BQ23</f>
        <v>126156373</v>
      </c>
      <c r="BX23" s="16">
        <f t="shared" ref="BX23:BX24" si="35">D23+J23+P23+V23+AB23+AH23+AN23+AT23+AZ23+BF23+BL23+BR23</f>
        <v>11140531</v>
      </c>
      <c r="BY23" s="16">
        <f t="shared" ref="BY23:BY24" si="36">E23+K23+Q23+W23+AC23+AI23+AO23+AU23+BA23+BG23+BM23+BS23</f>
        <v>94660189</v>
      </c>
      <c r="BZ23" s="16">
        <f t="shared" ref="BZ23:BZ24" si="37">F23+L23+R23+X23+AD23+AJ23+AP23+AV23+BB23+BH23+BN23+BT23</f>
        <v>47667781</v>
      </c>
      <c r="CA23" s="17">
        <f>SUM(BW23:BZ23)</f>
        <v>279624874</v>
      </c>
    </row>
    <row r="24" spans="1:79" x14ac:dyDescent="0.3">
      <c r="A24" s="32"/>
      <c r="B24" s="15" t="s">
        <v>22</v>
      </c>
      <c r="C24" s="18">
        <v>15.765000000000001</v>
      </c>
      <c r="D24" s="18">
        <v>1.7</v>
      </c>
      <c r="E24" s="18"/>
      <c r="F24" s="18"/>
      <c r="G24" s="18">
        <f>SUM(C24:F24)</f>
        <v>17.465</v>
      </c>
      <c r="I24" s="18">
        <v>14.667</v>
      </c>
      <c r="J24" s="18">
        <v>1.9950000000000001</v>
      </c>
      <c r="K24" s="18"/>
      <c r="L24" s="18"/>
      <c r="M24" s="18">
        <f>SUM(I24:L24)</f>
        <v>16.661999999999999</v>
      </c>
      <c r="O24" s="18">
        <v>15.441000000000001</v>
      </c>
      <c r="P24" s="18">
        <v>1.9350000000000001</v>
      </c>
      <c r="Q24" s="18"/>
      <c r="R24" s="18"/>
      <c r="S24" s="18">
        <f>SUM(O24:R24)</f>
        <v>17.376000000000001</v>
      </c>
      <c r="U24" s="18">
        <v>12.67</v>
      </c>
      <c r="V24" s="18">
        <v>1.7390000000000001</v>
      </c>
      <c r="W24" s="18"/>
      <c r="X24" s="18"/>
      <c r="Y24" s="18">
        <f>SUM(U24:X24)</f>
        <v>14.409000000000001</v>
      </c>
      <c r="AA24" s="18">
        <v>10.798999999999999</v>
      </c>
      <c r="AB24" s="18">
        <v>1.6539999999999999</v>
      </c>
      <c r="AC24" s="18"/>
      <c r="AD24" s="18"/>
      <c r="AE24" s="18">
        <f>SUM(AA24:AD24)</f>
        <v>12.452999999999999</v>
      </c>
      <c r="AG24" s="18">
        <v>11.632</v>
      </c>
      <c r="AH24" s="18">
        <v>1.73</v>
      </c>
      <c r="AI24" s="18"/>
      <c r="AJ24" s="18"/>
      <c r="AK24" s="18">
        <f>SUM(AG24:AJ24)</f>
        <v>13.362</v>
      </c>
      <c r="AM24" s="18">
        <v>12.529</v>
      </c>
      <c r="AN24" s="18">
        <v>2.173</v>
      </c>
      <c r="AO24" s="18"/>
      <c r="AP24" s="18"/>
      <c r="AQ24" s="18">
        <f>SUM(AM24:AP24)</f>
        <v>14.702</v>
      </c>
      <c r="AS24" s="18">
        <v>11.49</v>
      </c>
      <c r="AT24" s="18">
        <v>2.464</v>
      </c>
      <c r="AU24" s="18"/>
      <c r="AV24" s="18"/>
      <c r="AW24" s="18">
        <f>SUM(AS24:AV24)</f>
        <v>13.954000000000001</v>
      </c>
      <c r="AY24" s="18"/>
      <c r="AZ24" s="18"/>
      <c r="BA24" s="18"/>
      <c r="BB24" s="18"/>
      <c r="BC24" s="18">
        <f>SUM(AY24:BB24)</f>
        <v>0</v>
      </c>
      <c r="BE24" s="18"/>
      <c r="BF24" s="18"/>
      <c r="BG24" s="18"/>
      <c r="BH24" s="18"/>
      <c r="BI24" s="18">
        <f>SUM(BE24:BH24)</f>
        <v>0</v>
      </c>
      <c r="BK24" s="18"/>
      <c r="BL24" s="18"/>
      <c r="BM24" s="18"/>
      <c r="BN24" s="18"/>
      <c r="BO24" s="18">
        <f>SUM(BK24:BN24)</f>
        <v>0</v>
      </c>
      <c r="BQ24" s="18"/>
      <c r="BR24" s="18"/>
      <c r="BS24" s="18"/>
      <c r="BT24" s="18"/>
      <c r="BU24" s="18">
        <f>SUM(BQ24:BT24)</f>
        <v>0</v>
      </c>
      <c r="BW24" s="18">
        <f t="shared" si="34"/>
        <v>104.99300000000001</v>
      </c>
      <c r="BX24" s="18">
        <f t="shared" si="35"/>
        <v>15.39</v>
      </c>
      <c r="BY24" s="18">
        <f t="shared" si="36"/>
        <v>0</v>
      </c>
      <c r="BZ24" s="18">
        <f t="shared" si="37"/>
        <v>0</v>
      </c>
      <c r="CA24" s="18">
        <f>SUM(BW24:BZ24)</f>
        <v>120.38300000000001</v>
      </c>
    </row>
    <row r="25" spans="1:79" ht="8.25" customHeight="1" x14ac:dyDescent="0.3">
      <c r="A25" s="10"/>
      <c r="B25" s="11"/>
      <c r="C25" s="12"/>
      <c r="D25" s="12"/>
      <c r="E25" s="12"/>
      <c r="F25" s="12"/>
      <c r="G25" s="12"/>
      <c r="I25" s="12"/>
      <c r="J25" s="12"/>
      <c r="K25" s="12"/>
      <c r="L25" s="12"/>
      <c r="M25" s="12"/>
      <c r="O25" s="12"/>
      <c r="P25" s="12"/>
      <c r="Q25" s="12"/>
      <c r="R25" s="12"/>
      <c r="S25" s="12"/>
      <c r="U25" s="12"/>
      <c r="V25" s="12"/>
      <c r="W25" s="12"/>
      <c r="X25" s="12"/>
      <c r="Y25" s="12"/>
      <c r="AA25" s="12"/>
      <c r="AB25" s="12"/>
      <c r="AC25" s="12"/>
      <c r="AD25" s="12"/>
      <c r="AE25" s="12"/>
      <c r="AG25" s="12"/>
      <c r="AH25" s="12"/>
      <c r="AI25" s="12"/>
      <c r="AJ25" s="12"/>
      <c r="AK25" s="12"/>
      <c r="AL25" s="7"/>
      <c r="AM25" s="12"/>
      <c r="AN25" s="12"/>
      <c r="AO25" s="12"/>
      <c r="AP25" s="12"/>
      <c r="AQ25" s="12"/>
      <c r="AS25" s="12"/>
      <c r="AT25" s="12"/>
      <c r="AU25" s="12"/>
      <c r="AV25" s="12"/>
      <c r="AW25" s="12"/>
      <c r="AY25" s="12"/>
      <c r="AZ25" s="12"/>
      <c r="BA25" s="12"/>
      <c r="BB25" s="12"/>
      <c r="BC25" s="12"/>
      <c r="BE25" s="12"/>
      <c r="BF25" s="12"/>
      <c r="BG25" s="12"/>
      <c r="BH25" s="12"/>
      <c r="BI25" s="12"/>
      <c r="BK25" s="12"/>
      <c r="BL25" s="12"/>
      <c r="BM25" s="12"/>
      <c r="BN25" s="12"/>
      <c r="BO25" s="12"/>
      <c r="BQ25" s="12"/>
      <c r="BR25" s="12"/>
      <c r="BS25" s="12"/>
      <c r="BT25" s="12"/>
      <c r="BU25" s="12"/>
      <c r="BW25" s="12"/>
      <c r="BX25" s="12"/>
      <c r="BY25" s="12"/>
      <c r="BZ25" s="12"/>
      <c r="CA25" s="12"/>
    </row>
    <row r="26" spans="1:79" ht="38.25" customHeight="1" x14ac:dyDescent="0.3">
      <c r="A26" s="13" t="s">
        <v>32</v>
      </c>
      <c r="B26" s="24"/>
      <c r="C26" s="24"/>
      <c r="D26" s="24"/>
      <c r="E26" s="24"/>
      <c r="F26" s="24"/>
      <c r="G26" s="24"/>
    </row>
    <row r="27" spans="1:79" x14ac:dyDescent="0.3">
      <c r="A27" s="32" t="s">
        <v>64</v>
      </c>
      <c r="B27" s="15" t="s">
        <v>21</v>
      </c>
      <c r="C27" s="16">
        <v>395472</v>
      </c>
      <c r="D27" s="16"/>
      <c r="E27" s="16">
        <v>802997</v>
      </c>
      <c r="F27" s="16"/>
      <c r="G27" s="17">
        <f>SUM(C27:F27)</f>
        <v>1198469</v>
      </c>
      <c r="I27" s="16">
        <v>355611</v>
      </c>
      <c r="J27" s="16"/>
      <c r="K27" s="16">
        <v>725592</v>
      </c>
      <c r="L27" s="16"/>
      <c r="M27" s="17">
        <f>SUM(I27:L27)</f>
        <v>1081203</v>
      </c>
      <c r="O27" s="16">
        <v>399102</v>
      </c>
      <c r="P27" s="16"/>
      <c r="Q27" s="16">
        <v>832540</v>
      </c>
      <c r="R27" s="16"/>
      <c r="S27" s="17">
        <f>SUM(O27:R27)</f>
        <v>1231642</v>
      </c>
      <c r="T27" s="7"/>
      <c r="U27" s="16">
        <v>391421</v>
      </c>
      <c r="V27" s="16"/>
      <c r="W27" s="16">
        <v>851592</v>
      </c>
      <c r="X27" s="16"/>
      <c r="Y27" s="17">
        <f>SUM(U27:X27)</f>
        <v>1243013</v>
      </c>
      <c r="AA27" s="16">
        <v>405705</v>
      </c>
      <c r="AB27" s="16"/>
      <c r="AC27" s="16">
        <v>917179</v>
      </c>
      <c r="AD27" s="16"/>
      <c r="AE27" s="17">
        <f>SUM(AA27:AD27)</f>
        <v>1322884</v>
      </c>
      <c r="AG27" s="16">
        <v>407528</v>
      </c>
      <c r="AH27" s="16"/>
      <c r="AI27" s="16">
        <v>941026</v>
      </c>
      <c r="AJ27" s="16"/>
      <c r="AK27" s="17">
        <f>SUM(AG27:AJ27)</f>
        <v>1348554</v>
      </c>
      <c r="AL27" s="7"/>
      <c r="AM27" s="16">
        <v>414052</v>
      </c>
      <c r="AN27" s="16"/>
      <c r="AO27" s="16">
        <v>954331</v>
      </c>
      <c r="AP27" s="16"/>
      <c r="AQ27" s="17">
        <f>SUM(AM27:AP27)</f>
        <v>1368383</v>
      </c>
      <c r="AS27" s="16">
        <v>413217</v>
      </c>
      <c r="AT27" s="16"/>
      <c r="AU27" s="16">
        <v>962427</v>
      </c>
      <c r="AV27" s="16"/>
      <c r="AW27" s="17">
        <f>SUM(AS27:AV27)</f>
        <v>1375644</v>
      </c>
      <c r="AY27" s="16"/>
      <c r="AZ27" s="16"/>
      <c r="BA27" s="16"/>
      <c r="BB27" s="16"/>
      <c r="BC27" s="17">
        <f>SUM(AY27:BB27)</f>
        <v>0</v>
      </c>
      <c r="BD27" s="7"/>
      <c r="BE27" s="16"/>
      <c r="BF27" s="16"/>
      <c r="BG27" s="16"/>
      <c r="BH27" s="16"/>
      <c r="BI27" s="17">
        <f>SUM(BE27:BH27)</f>
        <v>0</v>
      </c>
      <c r="BK27" s="16"/>
      <c r="BL27" s="16"/>
      <c r="BM27" s="16"/>
      <c r="BN27" s="16"/>
      <c r="BO27" s="17">
        <f>SUM(BK27:BN27)</f>
        <v>0</v>
      </c>
      <c r="BQ27" s="16"/>
      <c r="BR27" s="16"/>
      <c r="BS27" s="16"/>
      <c r="BT27" s="16"/>
      <c r="BU27" s="17">
        <f>SUM(BQ27:BT27)</f>
        <v>0</v>
      </c>
      <c r="BW27" s="16">
        <f t="shared" ref="BW27:BW28" si="38">C27+I27+O27+U27+AA27+AG27+AM27+AS27+AY27+BE27+BK27+BQ27</f>
        <v>3182108</v>
      </c>
      <c r="BX27" s="16">
        <f t="shared" ref="BX27:BX28" si="39">D27+J27+P27+V27+AB27+AH27+AN27+AT27+AZ27+BF27+BL27+BR27</f>
        <v>0</v>
      </c>
      <c r="BY27" s="16">
        <f t="shared" ref="BY27:BY28" si="40">E27+K27+Q27+W27+AC27+AI27+AO27+AU27+BA27+BG27+BM27+BS27</f>
        <v>6987684</v>
      </c>
      <c r="BZ27" s="16">
        <f t="shared" ref="BZ27:BZ28" si="41">F27+L27+R27+X27+AD27+AJ27+AP27+AV27+BB27+BH27+BN27+BT27</f>
        <v>0</v>
      </c>
      <c r="CA27" s="17">
        <f>SUM(BW27:BZ27)</f>
        <v>10169792</v>
      </c>
    </row>
    <row r="28" spans="1:79" x14ac:dyDescent="0.3">
      <c r="A28" s="32"/>
      <c r="B28" s="15" t="s">
        <v>22</v>
      </c>
      <c r="C28" s="18">
        <v>0.55100000000000005</v>
      </c>
      <c r="D28" s="18"/>
      <c r="E28" s="18">
        <v>1.1439999999999999</v>
      </c>
      <c r="F28" s="18"/>
      <c r="G28" s="18">
        <f>SUM(C28:F28)</f>
        <v>1.6949999999999998</v>
      </c>
      <c r="I28" s="18">
        <v>0.55300000000000005</v>
      </c>
      <c r="J28" s="18"/>
      <c r="K28" s="18">
        <v>1.137</v>
      </c>
      <c r="L28" s="18"/>
      <c r="M28" s="18">
        <f>SUM(I28:L28)</f>
        <v>1.69</v>
      </c>
      <c r="O28" s="18">
        <v>0.55700000000000005</v>
      </c>
      <c r="P28" s="18"/>
      <c r="Q28" s="18">
        <v>1.2090000000000001</v>
      </c>
      <c r="R28" s="18"/>
      <c r="S28" s="18">
        <f>SUM(O28:R28)</f>
        <v>1.766</v>
      </c>
      <c r="U28" s="18">
        <v>0.56399999999999995</v>
      </c>
      <c r="V28" s="18"/>
      <c r="W28" s="18">
        <v>1.2809999999999999</v>
      </c>
      <c r="X28" s="18"/>
      <c r="Y28" s="18">
        <f>SUM(U28:X28)</f>
        <v>1.8449999999999998</v>
      </c>
      <c r="AA28" s="18">
        <v>0.57799999999999996</v>
      </c>
      <c r="AB28" s="18"/>
      <c r="AC28" s="18">
        <v>1.353</v>
      </c>
      <c r="AD28" s="18"/>
      <c r="AE28" s="18">
        <f>SUM(AA28:AD28)</f>
        <v>1.931</v>
      </c>
      <c r="AG28" s="18">
        <v>0.61</v>
      </c>
      <c r="AH28" s="18"/>
      <c r="AI28" s="18">
        <v>1.419</v>
      </c>
      <c r="AJ28" s="18"/>
      <c r="AK28" s="18">
        <f>SUM(AG28:AJ28)</f>
        <v>2.0289999999999999</v>
      </c>
      <c r="AM28" s="18">
        <v>0.59299999999999997</v>
      </c>
      <c r="AN28" s="18"/>
      <c r="AO28" s="18">
        <v>1.385</v>
      </c>
      <c r="AP28" s="18"/>
      <c r="AQ28" s="18">
        <f>SUM(AM28:AP28)</f>
        <v>1.978</v>
      </c>
      <c r="AS28" s="18">
        <v>0.59099999999999997</v>
      </c>
      <c r="AT28" s="18"/>
      <c r="AU28" s="18">
        <v>1.385</v>
      </c>
      <c r="AV28" s="18"/>
      <c r="AW28" s="18">
        <f>SUM(AS28:AV28)</f>
        <v>1.976</v>
      </c>
      <c r="AY28" s="18"/>
      <c r="AZ28" s="18"/>
      <c r="BA28" s="18"/>
      <c r="BB28" s="18"/>
      <c r="BC28" s="18">
        <f>SUM(AY28:BB28)</f>
        <v>0</v>
      </c>
      <c r="BE28" s="18"/>
      <c r="BF28" s="18"/>
      <c r="BG28" s="18"/>
      <c r="BH28" s="18"/>
      <c r="BI28" s="18">
        <f>SUM(BE28:BH28)</f>
        <v>0</v>
      </c>
      <c r="BK28" s="18"/>
      <c r="BL28" s="18"/>
      <c r="BM28" s="18"/>
      <c r="BN28" s="18"/>
      <c r="BO28" s="18">
        <f>SUM(BK28:BN28)</f>
        <v>0</v>
      </c>
      <c r="BQ28" s="18"/>
      <c r="BR28" s="18"/>
      <c r="BS28" s="18"/>
      <c r="BT28" s="18"/>
      <c r="BU28" s="18">
        <f>SUM(BQ28:BT28)</f>
        <v>0</v>
      </c>
      <c r="BW28" s="18">
        <f t="shared" si="38"/>
        <v>4.5970000000000004</v>
      </c>
      <c r="BX28" s="18">
        <f t="shared" si="39"/>
        <v>0</v>
      </c>
      <c r="BY28" s="18">
        <f t="shared" si="40"/>
        <v>10.312999999999999</v>
      </c>
      <c r="BZ28" s="18">
        <f t="shared" si="41"/>
        <v>0</v>
      </c>
      <c r="CA28" s="18">
        <f>SUM(BW28:BZ28)</f>
        <v>14.91</v>
      </c>
    </row>
    <row r="29" spans="1:79" ht="8.25" customHeight="1" x14ac:dyDescent="0.3">
      <c r="A29" s="10"/>
      <c r="B29" s="11"/>
      <c r="C29" s="12"/>
      <c r="D29" s="12"/>
      <c r="E29" s="12"/>
      <c r="F29" s="12"/>
      <c r="G29" s="12"/>
      <c r="I29" s="12"/>
      <c r="J29" s="12"/>
      <c r="K29" s="12"/>
      <c r="L29" s="12"/>
      <c r="M29" s="12"/>
      <c r="O29" s="12"/>
      <c r="P29" s="12"/>
      <c r="Q29" s="12"/>
      <c r="R29" s="12"/>
      <c r="S29" s="12"/>
      <c r="U29" s="12"/>
      <c r="V29" s="12"/>
      <c r="W29" s="12"/>
      <c r="X29" s="12"/>
      <c r="Y29" s="12"/>
      <c r="AA29" s="12"/>
      <c r="AB29" s="12"/>
      <c r="AC29" s="12"/>
      <c r="AD29" s="12"/>
      <c r="AE29" s="12"/>
      <c r="AG29" s="12"/>
      <c r="AH29" s="12"/>
      <c r="AI29" s="12"/>
      <c r="AJ29" s="12"/>
      <c r="AK29" s="12"/>
      <c r="AL29" s="7"/>
      <c r="AM29" s="12"/>
      <c r="AN29" s="12"/>
      <c r="AO29" s="12"/>
      <c r="AP29" s="12"/>
      <c r="AQ29" s="12"/>
      <c r="AS29" s="12"/>
      <c r="AT29" s="12"/>
      <c r="AU29" s="12"/>
      <c r="AV29" s="12"/>
      <c r="AW29" s="12"/>
      <c r="AY29" s="12"/>
      <c r="AZ29" s="12"/>
      <c r="BA29" s="12"/>
      <c r="BB29" s="12"/>
      <c r="BC29" s="12"/>
      <c r="BE29" s="12"/>
      <c r="BF29" s="12"/>
      <c r="BG29" s="12"/>
      <c r="BH29" s="12"/>
      <c r="BI29" s="12"/>
      <c r="BK29" s="12"/>
      <c r="BL29" s="12"/>
      <c r="BM29" s="12"/>
      <c r="BN29" s="12"/>
      <c r="BO29" s="12"/>
      <c r="BQ29" s="12"/>
      <c r="BR29" s="12"/>
      <c r="BS29" s="12"/>
      <c r="BT29" s="12"/>
      <c r="BU29" s="12"/>
      <c r="BW29" s="12"/>
      <c r="BX29" s="12"/>
      <c r="BY29" s="12"/>
      <c r="BZ29" s="12"/>
      <c r="CA29" s="12"/>
    </row>
    <row r="30" spans="1:79" ht="39" x14ac:dyDescent="0.3">
      <c r="A30" s="13" t="s">
        <v>33</v>
      </c>
      <c r="B30" s="24"/>
      <c r="C30" s="24"/>
      <c r="D30" s="24"/>
      <c r="E30" s="24"/>
      <c r="F30" s="24"/>
      <c r="G30" s="24"/>
    </row>
    <row r="31" spans="1:79" x14ac:dyDescent="0.3">
      <c r="A31" s="32" t="s">
        <v>65</v>
      </c>
      <c r="B31" s="15" t="s">
        <v>21</v>
      </c>
      <c r="C31" s="16"/>
      <c r="D31" s="16"/>
      <c r="E31" s="16">
        <v>85030</v>
      </c>
      <c r="F31" s="16"/>
      <c r="G31" s="17">
        <f>SUM(C31:F31)</f>
        <v>85030</v>
      </c>
      <c r="I31" s="16"/>
      <c r="J31" s="16"/>
      <c r="K31" s="16">
        <v>83569</v>
      </c>
      <c r="L31" s="16"/>
      <c r="M31" s="17">
        <f>SUM(I31:L31)</f>
        <v>83569</v>
      </c>
      <c r="O31" s="16"/>
      <c r="P31" s="16"/>
      <c r="Q31" s="16">
        <v>93141</v>
      </c>
      <c r="R31" s="16"/>
      <c r="S31" s="17">
        <f>SUM(O31:R31)</f>
        <v>93141</v>
      </c>
      <c r="T31" s="7"/>
      <c r="U31" s="16"/>
      <c r="V31" s="16"/>
      <c r="W31" s="16">
        <v>93113</v>
      </c>
      <c r="X31" s="16"/>
      <c r="Y31" s="17">
        <f>SUM(U31:X31)</f>
        <v>93113</v>
      </c>
      <c r="AA31" s="16"/>
      <c r="AB31" s="16"/>
      <c r="AC31" s="16">
        <v>97102</v>
      </c>
      <c r="AD31" s="16"/>
      <c r="AE31" s="17">
        <f>SUM(AA31:AD31)</f>
        <v>97102</v>
      </c>
      <c r="AG31" s="16"/>
      <c r="AH31" s="16"/>
      <c r="AI31" s="16">
        <v>102313</v>
      </c>
      <c r="AJ31" s="16"/>
      <c r="AK31" s="17">
        <f>SUM(AG31:AJ31)</f>
        <v>102313</v>
      </c>
      <c r="AL31" s="7"/>
      <c r="AM31" s="16"/>
      <c r="AN31" s="16"/>
      <c r="AO31" s="16">
        <v>108911</v>
      </c>
      <c r="AP31" s="16"/>
      <c r="AQ31" s="17">
        <f>SUM(AM31:AP31)</f>
        <v>108911</v>
      </c>
      <c r="AS31" s="16"/>
      <c r="AT31" s="16"/>
      <c r="AU31" s="16">
        <v>110584</v>
      </c>
      <c r="AV31" s="16"/>
      <c r="AW31" s="17">
        <f>SUM(AS31:AV31)</f>
        <v>110584</v>
      </c>
      <c r="AY31" s="16"/>
      <c r="AZ31" s="16"/>
      <c r="BA31" s="16"/>
      <c r="BB31" s="16"/>
      <c r="BC31" s="17">
        <f>SUM(AY31:BB31)</f>
        <v>0</v>
      </c>
      <c r="BD31" s="7"/>
      <c r="BE31" s="16"/>
      <c r="BF31" s="16"/>
      <c r="BG31" s="16"/>
      <c r="BH31" s="16"/>
      <c r="BI31" s="17">
        <f>SUM(BE31:BH31)</f>
        <v>0</v>
      </c>
      <c r="BK31" s="16"/>
      <c r="BL31" s="16"/>
      <c r="BM31" s="16"/>
      <c r="BN31" s="16"/>
      <c r="BO31" s="17">
        <f>SUM(BK31:BN31)</f>
        <v>0</v>
      </c>
      <c r="BQ31" s="16"/>
      <c r="BR31" s="16"/>
      <c r="BS31" s="16"/>
      <c r="BT31" s="16"/>
      <c r="BU31" s="17">
        <f>SUM(BQ31:BT31)</f>
        <v>0</v>
      </c>
      <c r="BW31" s="16">
        <f t="shared" ref="BW31:BW32" si="42">C31+I31+O31+U31+AA31+AG31+AM31+AS31+AY31+BE31+BK31+BQ31</f>
        <v>0</v>
      </c>
      <c r="BX31" s="16">
        <f t="shared" ref="BX31:BX32" si="43">D31+J31+P31+V31+AB31+AH31+AN31+AT31+AZ31+BF31+BL31+BR31</f>
        <v>0</v>
      </c>
      <c r="BY31" s="16">
        <f t="shared" ref="BY31:BY32" si="44">E31+K31+Q31+W31+AC31+AI31+AO31+AU31+BA31+BG31+BM31+BS31</f>
        <v>773763</v>
      </c>
      <c r="BZ31" s="16">
        <f t="shared" ref="BZ31:BZ32" si="45">F31+L31+R31+X31+AD31+AJ31+AP31+AV31+BB31+BH31+BN31+BT31</f>
        <v>0</v>
      </c>
      <c r="CA31" s="17">
        <f>SUM(BW31:BZ31)</f>
        <v>773763</v>
      </c>
    </row>
    <row r="32" spans="1:79" x14ac:dyDescent="0.3">
      <c r="A32" s="32"/>
      <c r="B32" s="15" t="s">
        <v>22</v>
      </c>
      <c r="C32" s="18"/>
      <c r="D32" s="18"/>
      <c r="E32" s="18"/>
      <c r="F32" s="18"/>
      <c r="G32" s="18">
        <f>SUM(C32:F32)</f>
        <v>0</v>
      </c>
      <c r="I32" s="18"/>
      <c r="J32" s="18"/>
      <c r="K32" s="18"/>
      <c r="L32" s="18"/>
      <c r="M32" s="18">
        <f>SUM(I32:L32)</f>
        <v>0</v>
      </c>
      <c r="O32" s="18"/>
      <c r="P32" s="18"/>
      <c r="Q32" s="18"/>
      <c r="R32" s="18"/>
      <c r="S32" s="18">
        <f>SUM(O32:R32)</f>
        <v>0</v>
      </c>
      <c r="U32" s="18"/>
      <c r="V32" s="18"/>
      <c r="W32" s="18"/>
      <c r="X32" s="18"/>
      <c r="Y32" s="18">
        <f>SUM(U32:X32)</f>
        <v>0</v>
      </c>
      <c r="AA32" s="18"/>
      <c r="AB32" s="18"/>
      <c r="AC32" s="18"/>
      <c r="AD32" s="18"/>
      <c r="AE32" s="18">
        <f>SUM(AA32:AD32)</f>
        <v>0</v>
      </c>
      <c r="AG32" s="18"/>
      <c r="AH32" s="18"/>
      <c r="AI32" s="18"/>
      <c r="AJ32" s="18"/>
      <c r="AK32" s="18">
        <f>SUM(AG32:AJ32)</f>
        <v>0</v>
      </c>
      <c r="AM32" s="18"/>
      <c r="AN32" s="18"/>
      <c r="AO32" s="18"/>
      <c r="AP32" s="18"/>
      <c r="AQ32" s="18">
        <f>SUM(AM32:AP32)</f>
        <v>0</v>
      </c>
      <c r="AS32" s="18"/>
      <c r="AT32" s="18"/>
      <c r="AU32" s="18"/>
      <c r="AV32" s="18"/>
      <c r="AW32" s="18">
        <f>SUM(AS32:AV32)</f>
        <v>0</v>
      </c>
      <c r="AY32" s="18"/>
      <c r="AZ32" s="18"/>
      <c r="BA32" s="18"/>
      <c r="BB32" s="18"/>
      <c r="BC32" s="18">
        <f>SUM(AY32:BB32)</f>
        <v>0</v>
      </c>
      <c r="BE32" s="18"/>
      <c r="BF32" s="18"/>
      <c r="BG32" s="18"/>
      <c r="BH32" s="18"/>
      <c r="BI32" s="18">
        <f>SUM(BE32:BH32)</f>
        <v>0</v>
      </c>
      <c r="BK32" s="18"/>
      <c r="BL32" s="18"/>
      <c r="BM32" s="18"/>
      <c r="BN32" s="18"/>
      <c r="BO32" s="18">
        <f>SUM(BK32:BN32)</f>
        <v>0</v>
      </c>
      <c r="BQ32" s="18"/>
      <c r="BR32" s="18"/>
      <c r="BS32" s="18"/>
      <c r="BT32" s="18"/>
      <c r="BU32" s="18">
        <f>SUM(BQ32:BT32)</f>
        <v>0</v>
      </c>
      <c r="BW32" s="18">
        <f t="shared" si="42"/>
        <v>0</v>
      </c>
      <c r="BX32" s="18">
        <f t="shared" si="43"/>
        <v>0</v>
      </c>
      <c r="BY32" s="18">
        <f t="shared" si="44"/>
        <v>0</v>
      </c>
      <c r="BZ32" s="18">
        <f t="shared" si="45"/>
        <v>0</v>
      </c>
      <c r="CA32" s="18">
        <f>SUM(BW32:BZ32)</f>
        <v>0</v>
      </c>
    </row>
    <row r="33" spans="1:79" ht="8.25" customHeight="1" x14ac:dyDescent="0.3">
      <c r="A33" s="10"/>
      <c r="B33" s="11"/>
      <c r="C33" s="12"/>
      <c r="D33" s="12"/>
      <c r="E33" s="12"/>
      <c r="F33" s="12"/>
      <c r="G33" s="12"/>
      <c r="I33" s="12"/>
      <c r="J33" s="12"/>
      <c r="K33" s="12"/>
      <c r="L33" s="12"/>
      <c r="M33" s="12"/>
      <c r="O33" s="12"/>
      <c r="P33" s="12"/>
      <c r="Q33" s="12"/>
      <c r="R33" s="12"/>
      <c r="S33" s="12"/>
      <c r="U33" s="12"/>
      <c r="V33" s="12"/>
      <c r="W33" s="12"/>
      <c r="X33" s="12"/>
      <c r="Y33" s="12"/>
      <c r="AA33" s="12"/>
      <c r="AB33" s="12"/>
      <c r="AC33" s="12"/>
      <c r="AD33" s="12"/>
      <c r="AE33" s="12"/>
      <c r="AG33" s="12"/>
      <c r="AH33" s="12"/>
      <c r="AI33" s="12"/>
      <c r="AJ33" s="12"/>
      <c r="AK33" s="12"/>
      <c r="AL33" s="7"/>
      <c r="AM33" s="12"/>
      <c r="AN33" s="12"/>
      <c r="AO33" s="12"/>
      <c r="AP33" s="12"/>
      <c r="AQ33" s="12"/>
      <c r="AS33" s="12"/>
      <c r="AT33" s="12"/>
      <c r="AU33" s="12"/>
      <c r="AV33" s="12"/>
      <c r="AW33" s="12"/>
      <c r="AY33" s="12"/>
      <c r="AZ33" s="12"/>
      <c r="BA33" s="12"/>
      <c r="BB33" s="12"/>
      <c r="BC33" s="12"/>
      <c r="BE33" s="12"/>
      <c r="BF33" s="12"/>
      <c r="BG33" s="12"/>
      <c r="BH33" s="12"/>
      <c r="BI33" s="12"/>
      <c r="BK33" s="12"/>
      <c r="BL33" s="12"/>
      <c r="BM33" s="12"/>
      <c r="BN33" s="12"/>
      <c r="BO33" s="12"/>
      <c r="BQ33" s="12"/>
      <c r="BR33" s="12"/>
      <c r="BS33" s="12"/>
      <c r="BT33" s="12"/>
      <c r="BU33" s="12"/>
      <c r="BW33" s="12"/>
      <c r="BX33" s="12"/>
      <c r="BY33" s="12"/>
      <c r="BZ33" s="12"/>
      <c r="CA33" s="12"/>
    </row>
    <row r="34" spans="1:79" ht="39" x14ac:dyDescent="0.3">
      <c r="A34" s="13" t="s">
        <v>47</v>
      </c>
      <c r="B34" s="24"/>
      <c r="C34" s="24"/>
      <c r="D34" s="24"/>
      <c r="E34" s="24"/>
      <c r="F34" s="24"/>
      <c r="G34" s="24"/>
    </row>
    <row r="35" spans="1:79" x14ac:dyDescent="0.3">
      <c r="A35" s="32" t="s">
        <v>34</v>
      </c>
      <c r="B35" s="15" t="s">
        <v>21</v>
      </c>
      <c r="C35" s="16"/>
      <c r="D35" s="16"/>
      <c r="E35" s="16">
        <v>3602974</v>
      </c>
      <c r="F35" s="16"/>
      <c r="G35" s="17">
        <f>SUM(C35:F35)</f>
        <v>3602974</v>
      </c>
      <c r="I35" s="16"/>
      <c r="J35" s="16"/>
      <c r="K35" s="16">
        <v>3219584</v>
      </c>
      <c r="L35" s="16"/>
      <c r="M35" s="17">
        <f>SUM(I35:L35)</f>
        <v>3219584</v>
      </c>
      <c r="O35" s="16"/>
      <c r="P35" s="16"/>
      <c r="Q35" s="16">
        <v>3827945</v>
      </c>
      <c r="R35" s="16"/>
      <c r="S35" s="17">
        <f>SUM(O35:R35)</f>
        <v>3827945</v>
      </c>
      <c r="T35" s="7"/>
      <c r="U35" s="16"/>
      <c r="V35" s="16"/>
      <c r="W35" s="16">
        <v>3840758</v>
      </c>
      <c r="X35" s="16"/>
      <c r="Y35" s="17">
        <f>SUM(U35:X35)</f>
        <v>3840758</v>
      </c>
      <c r="AA35" s="16"/>
      <c r="AB35" s="16"/>
      <c r="AC35" s="16">
        <v>3970840</v>
      </c>
      <c r="AD35" s="16"/>
      <c r="AE35" s="17">
        <f>SUM(AA35:AD35)</f>
        <v>3970840</v>
      </c>
      <c r="AG35" s="16"/>
      <c r="AH35" s="16"/>
      <c r="AI35" s="16">
        <v>3868475</v>
      </c>
      <c r="AJ35" s="16"/>
      <c r="AK35" s="17">
        <f>SUM(AG35:AJ35)</f>
        <v>3868475</v>
      </c>
      <c r="AL35" s="7"/>
      <c r="AM35" s="16"/>
      <c r="AN35" s="16"/>
      <c r="AO35" s="16">
        <v>4151782</v>
      </c>
      <c r="AP35" s="16"/>
      <c r="AQ35" s="17">
        <f>SUM(AM35:AP35)</f>
        <v>4151782</v>
      </c>
      <c r="AS35" s="16"/>
      <c r="AT35" s="16"/>
      <c r="AU35" s="16">
        <v>3949892</v>
      </c>
      <c r="AV35" s="16"/>
      <c r="AW35" s="17">
        <f>SUM(AS35:AV35)</f>
        <v>3949892</v>
      </c>
      <c r="AY35" s="16"/>
      <c r="AZ35" s="16"/>
      <c r="BA35" s="16"/>
      <c r="BB35" s="16"/>
      <c r="BC35" s="17">
        <f>SUM(AY35:BB35)</f>
        <v>0</v>
      </c>
      <c r="BD35" s="7"/>
      <c r="BE35" s="16"/>
      <c r="BF35" s="16"/>
      <c r="BG35" s="16"/>
      <c r="BH35" s="16"/>
      <c r="BI35" s="17">
        <f>SUM(BE35:BH35)</f>
        <v>0</v>
      </c>
      <c r="BK35" s="16"/>
      <c r="BL35" s="16"/>
      <c r="BM35" s="16"/>
      <c r="BN35" s="16"/>
      <c r="BO35" s="17">
        <f>SUM(BK35:BN35)</f>
        <v>0</v>
      </c>
      <c r="BQ35" s="16"/>
      <c r="BR35" s="16"/>
      <c r="BS35" s="16"/>
      <c r="BT35" s="16"/>
      <c r="BU35" s="17">
        <f>SUM(BQ35:BT35)</f>
        <v>0</v>
      </c>
      <c r="BW35" s="16">
        <f t="shared" ref="BW35:BW36" si="46">C35+I35+O35+U35+AA35+AG35+AM35+AS35+AY35+BE35+BK35+BQ35</f>
        <v>0</v>
      </c>
      <c r="BX35" s="16">
        <f t="shared" ref="BX35:BX36" si="47">D35+J35+P35+V35+AB35+AH35+AN35+AT35+AZ35+BF35+BL35+BR35</f>
        <v>0</v>
      </c>
      <c r="BY35" s="16">
        <f t="shared" ref="BY35:BY36" si="48">E35+K35+Q35+W35+AC35+AI35+AO35+AU35+BA35+BG35+BM35+BS35</f>
        <v>30432250</v>
      </c>
      <c r="BZ35" s="16">
        <f t="shared" ref="BZ35:BZ36" si="49">F35+L35+R35+X35+AD35+AJ35+AP35+AV35+BB35+BH35+BN35+BT35</f>
        <v>0</v>
      </c>
      <c r="CA35" s="17">
        <f>SUM(BW35:BZ35)</f>
        <v>30432250</v>
      </c>
    </row>
    <row r="36" spans="1:79" x14ac:dyDescent="0.3">
      <c r="A36" s="32"/>
      <c r="B36" s="15" t="s">
        <v>22</v>
      </c>
      <c r="C36" s="18"/>
      <c r="D36" s="18"/>
      <c r="E36" s="18">
        <v>5.2089999999999996</v>
      </c>
      <c r="F36" s="18"/>
      <c r="G36" s="18">
        <f>SUM(C36:F36)</f>
        <v>5.2089999999999996</v>
      </c>
      <c r="I36" s="18"/>
      <c r="J36" s="18"/>
      <c r="K36" s="18">
        <v>5.0860000000000003</v>
      </c>
      <c r="L36" s="18"/>
      <c r="M36" s="18">
        <f>SUM(I36:L36)</f>
        <v>5.0860000000000003</v>
      </c>
      <c r="O36" s="18"/>
      <c r="P36" s="18"/>
      <c r="Q36" s="18">
        <v>5.5139999999999993</v>
      </c>
      <c r="R36" s="18"/>
      <c r="S36" s="18">
        <f>SUM(O36:R36)</f>
        <v>5.5139999999999993</v>
      </c>
      <c r="U36" s="18"/>
      <c r="V36" s="18"/>
      <c r="W36" s="18">
        <v>5.7690000000000001</v>
      </c>
      <c r="X36" s="18"/>
      <c r="Y36" s="18">
        <f>SUM(U36:X36)</f>
        <v>5.7690000000000001</v>
      </c>
      <c r="AA36" s="18"/>
      <c r="AB36" s="18"/>
      <c r="AC36" s="18">
        <v>5.8079999999999998</v>
      </c>
      <c r="AD36" s="18"/>
      <c r="AE36" s="18">
        <f>SUM(AA36:AD36)</f>
        <v>5.8079999999999998</v>
      </c>
      <c r="AG36" s="18"/>
      <c r="AH36" s="18"/>
      <c r="AI36" s="18">
        <v>5.7640000000000002</v>
      </c>
      <c r="AJ36" s="18"/>
      <c r="AK36" s="18">
        <f>SUM(AG36:AJ36)</f>
        <v>5.7640000000000002</v>
      </c>
      <c r="AM36" s="18"/>
      <c r="AN36" s="18"/>
      <c r="AO36" s="18">
        <v>6.0129999999999999</v>
      </c>
      <c r="AP36" s="18"/>
      <c r="AQ36" s="18">
        <f>SUM(AM36:AP36)</f>
        <v>6.0129999999999999</v>
      </c>
      <c r="AS36" s="18"/>
      <c r="AT36" s="18"/>
      <c r="AU36" s="18">
        <v>5.6050000000000004</v>
      </c>
      <c r="AV36" s="18"/>
      <c r="AW36" s="18">
        <f>SUM(AS36:AV36)</f>
        <v>5.6050000000000004</v>
      </c>
      <c r="AY36" s="18"/>
      <c r="AZ36" s="18"/>
      <c r="BA36" s="18"/>
      <c r="BB36" s="18"/>
      <c r="BC36" s="18">
        <f>SUM(AY36:BB36)</f>
        <v>0</v>
      </c>
      <c r="BE36" s="18"/>
      <c r="BF36" s="18"/>
      <c r="BG36" s="18"/>
      <c r="BH36" s="18"/>
      <c r="BI36" s="18">
        <f>SUM(BE36:BH36)</f>
        <v>0</v>
      </c>
      <c r="BK36" s="18"/>
      <c r="BL36" s="18"/>
      <c r="BM36" s="18"/>
      <c r="BN36" s="18"/>
      <c r="BO36" s="18">
        <f>SUM(BK36:BN36)</f>
        <v>0</v>
      </c>
      <c r="BQ36" s="18"/>
      <c r="BR36" s="18"/>
      <c r="BS36" s="18"/>
      <c r="BT36" s="18"/>
      <c r="BU36" s="18">
        <f>SUM(BQ36:BT36)</f>
        <v>0</v>
      </c>
      <c r="BW36" s="18">
        <f t="shared" si="46"/>
        <v>0</v>
      </c>
      <c r="BX36" s="18">
        <f t="shared" si="47"/>
        <v>0</v>
      </c>
      <c r="BY36" s="18">
        <f t="shared" si="48"/>
        <v>44.768000000000001</v>
      </c>
      <c r="BZ36" s="18">
        <f t="shared" si="49"/>
        <v>0</v>
      </c>
      <c r="CA36" s="18">
        <f>SUM(BW36:BZ36)</f>
        <v>44.768000000000001</v>
      </c>
    </row>
    <row r="37" spans="1:79" ht="8.25" customHeight="1" x14ac:dyDescent="0.3">
      <c r="A37" s="10"/>
      <c r="B37" s="11"/>
      <c r="C37" s="12"/>
      <c r="D37" s="12"/>
      <c r="E37" s="12"/>
      <c r="F37" s="12"/>
      <c r="G37" s="12"/>
      <c r="I37" s="12"/>
      <c r="J37" s="12"/>
      <c r="K37" s="12"/>
      <c r="L37" s="12"/>
      <c r="M37" s="12"/>
      <c r="O37" s="12"/>
      <c r="P37" s="12"/>
      <c r="Q37" s="12"/>
      <c r="R37" s="12"/>
      <c r="S37" s="12"/>
      <c r="U37" s="12"/>
      <c r="V37" s="12"/>
      <c r="W37" s="12"/>
      <c r="X37" s="12"/>
      <c r="Y37" s="12"/>
      <c r="AA37" s="12"/>
      <c r="AB37" s="12"/>
      <c r="AC37" s="12"/>
      <c r="AD37" s="12"/>
      <c r="AE37" s="12"/>
      <c r="AG37" s="12"/>
      <c r="AH37" s="12"/>
      <c r="AI37" s="12"/>
      <c r="AJ37" s="12"/>
      <c r="AK37" s="12"/>
      <c r="AL37" s="7"/>
      <c r="AM37" s="12"/>
      <c r="AN37" s="12"/>
      <c r="AO37" s="12"/>
      <c r="AP37" s="12"/>
      <c r="AQ37" s="12"/>
      <c r="AS37" s="12"/>
      <c r="AT37" s="12"/>
      <c r="AU37" s="12"/>
      <c r="AV37" s="12"/>
      <c r="AW37" s="12"/>
      <c r="AY37" s="12"/>
      <c r="AZ37" s="12"/>
      <c r="BA37" s="12"/>
      <c r="BB37" s="12"/>
      <c r="BC37" s="12"/>
      <c r="BE37" s="12"/>
      <c r="BF37" s="12"/>
      <c r="BG37" s="12"/>
      <c r="BH37" s="12"/>
      <c r="BI37" s="12"/>
      <c r="BK37" s="12"/>
      <c r="BL37" s="12"/>
      <c r="BM37" s="12"/>
      <c r="BN37" s="12"/>
      <c r="BO37" s="12"/>
      <c r="BQ37" s="12"/>
      <c r="BR37" s="12"/>
      <c r="BS37" s="12"/>
      <c r="BT37" s="12"/>
      <c r="BU37" s="12"/>
      <c r="BW37" s="12"/>
      <c r="BX37" s="12"/>
      <c r="BY37" s="12"/>
      <c r="BZ37" s="12"/>
      <c r="CA37" s="12"/>
    </row>
    <row r="38" spans="1:79" ht="39" x14ac:dyDescent="0.3">
      <c r="A38" s="13" t="s">
        <v>35</v>
      </c>
      <c r="B38" s="24"/>
      <c r="C38" s="24"/>
      <c r="D38" s="24"/>
      <c r="E38" s="24"/>
      <c r="F38" s="24"/>
      <c r="G38" s="24"/>
    </row>
    <row r="39" spans="1:79" x14ac:dyDescent="0.3">
      <c r="A39" s="41" t="s">
        <v>36</v>
      </c>
      <c r="B39" s="15" t="s">
        <v>21</v>
      </c>
      <c r="C39" s="16">
        <v>13712443</v>
      </c>
      <c r="D39" s="16"/>
      <c r="E39" s="16">
        <v>5671</v>
      </c>
      <c r="F39" s="16">
        <v>12324</v>
      </c>
      <c r="G39" s="17">
        <f>SUM(C39:F39)</f>
        <v>13730438</v>
      </c>
      <c r="I39" s="16">
        <v>17704610</v>
      </c>
      <c r="J39" s="16"/>
      <c r="K39" s="16">
        <v>6805</v>
      </c>
      <c r="L39" s="16">
        <v>12915</v>
      </c>
      <c r="M39" s="17">
        <f>SUM(I39:L39)</f>
        <v>17724330</v>
      </c>
      <c r="O39" s="16">
        <v>22197148</v>
      </c>
      <c r="P39" s="16"/>
      <c r="Q39" s="16">
        <v>6398</v>
      </c>
      <c r="R39" s="16">
        <v>11413</v>
      </c>
      <c r="S39" s="17">
        <f>SUM(O39:R39)</f>
        <v>22214959</v>
      </c>
      <c r="T39" s="7"/>
      <c r="U39" s="16">
        <v>19887377</v>
      </c>
      <c r="V39" s="16"/>
      <c r="W39" s="16">
        <v>5373</v>
      </c>
      <c r="X39" s="16">
        <v>11131</v>
      </c>
      <c r="Y39" s="17">
        <f>SUM(U39:X39)</f>
        <v>19903881</v>
      </c>
      <c r="AA39" s="16">
        <v>22343290</v>
      </c>
      <c r="AB39" s="16"/>
      <c r="AC39" s="16">
        <v>9444</v>
      </c>
      <c r="AD39" s="16">
        <v>9305</v>
      </c>
      <c r="AE39" s="17">
        <f>SUM(AA39:AD39)</f>
        <v>22362039</v>
      </c>
      <c r="AG39" s="16">
        <v>23648705</v>
      </c>
      <c r="AH39" s="16"/>
      <c r="AI39" s="16">
        <v>5835</v>
      </c>
      <c r="AJ39" s="16">
        <v>7193</v>
      </c>
      <c r="AK39" s="17">
        <f>SUM(AG39:AJ39)</f>
        <v>23661733</v>
      </c>
      <c r="AL39" s="7"/>
      <c r="AM39" s="16">
        <v>22424296</v>
      </c>
      <c r="AN39" s="16"/>
      <c r="AO39" s="16">
        <v>7019</v>
      </c>
      <c r="AP39" s="16">
        <v>10391</v>
      </c>
      <c r="AQ39" s="17">
        <f>SUM(AM39:AP39)</f>
        <v>22441706</v>
      </c>
      <c r="AS39" s="16">
        <v>20877477</v>
      </c>
      <c r="AT39" s="16"/>
      <c r="AU39" s="16">
        <v>458667</v>
      </c>
      <c r="AV39" s="16">
        <v>12675</v>
      </c>
      <c r="AW39" s="17">
        <f>SUM(AS39:AV39)</f>
        <v>21348819</v>
      </c>
      <c r="AY39" s="16"/>
      <c r="AZ39" s="16"/>
      <c r="BA39" s="16"/>
      <c r="BB39" s="16"/>
      <c r="BC39" s="17">
        <f>SUM(AY39:BB39)</f>
        <v>0</v>
      </c>
      <c r="BD39" s="7"/>
      <c r="BE39" s="16"/>
      <c r="BF39" s="16"/>
      <c r="BG39" s="16"/>
      <c r="BH39" s="16"/>
      <c r="BI39" s="17">
        <f>SUM(BE39:BH39)</f>
        <v>0</v>
      </c>
      <c r="BK39" s="16"/>
      <c r="BL39" s="16"/>
      <c r="BM39" s="16"/>
      <c r="BN39" s="16"/>
      <c r="BO39" s="17">
        <f>SUM(BK39:BN39)</f>
        <v>0</v>
      </c>
      <c r="BQ39" s="16"/>
      <c r="BR39" s="16"/>
      <c r="BS39" s="16"/>
      <c r="BT39" s="16"/>
      <c r="BU39" s="17">
        <f>SUM(BQ39:BT39)</f>
        <v>0</v>
      </c>
      <c r="BW39" s="16">
        <f t="shared" ref="BW39:BW40" si="50">C39+I39+O39+U39+AA39+AG39+AM39+AS39+AY39+BE39+BK39+BQ39</f>
        <v>162795346</v>
      </c>
      <c r="BX39" s="16">
        <f t="shared" ref="BX39:BX40" si="51">D39+J39+P39+V39+AB39+AH39+AN39+AT39+AZ39+BF39+BL39+BR39</f>
        <v>0</v>
      </c>
      <c r="BY39" s="16">
        <f t="shared" ref="BY39:BY40" si="52">E39+K39+Q39+W39+AC39+AI39+AO39+AU39+BA39+BG39+BM39+BS39</f>
        <v>505212</v>
      </c>
      <c r="BZ39" s="16">
        <f t="shared" ref="BZ39:BZ40" si="53">F39+L39+R39+X39+AD39+AJ39+AP39+AV39+BB39+BH39+BN39+BT39</f>
        <v>87347</v>
      </c>
      <c r="CA39" s="17">
        <f>SUM(BW39:BZ39)</f>
        <v>163387905</v>
      </c>
    </row>
    <row r="40" spans="1:79" ht="20.25" customHeight="1" x14ac:dyDescent="0.3">
      <c r="A40" s="42"/>
      <c r="B40" s="15" t="s">
        <v>22</v>
      </c>
      <c r="C40" s="18"/>
      <c r="D40" s="18"/>
      <c r="E40" s="18"/>
      <c r="F40" s="18">
        <v>4.0000000000000001E-3</v>
      </c>
      <c r="G40" s="18">
        <f>SUM(C40:F40)</f>
        <v>4.0000000000000001E-3</v>
      </c>
      <c r="I40" s="18"/>
      <c r="J40" s="18"/>
      <c r="K40" s="18"/>
      <c r="L40" s="18">
        <v>4.0000000000000001E-3</v>
      </c>
      <c r="M40" s="18">
        <f>SUM(I40:L40)</f>
        <v>4.0000000000000001E-3</v>
      </c>
      <c r="O40" s="18"/>
      <c r="P40" s="18"/>
      <c r="Q40" s="18"/>
      <c r="R40" s="18">
        <v>4.0000000000000001E-3</v>
      </c>
      <c r="S40" s="18">
        <f>SUM(O40:R40)</f>
        <v>4.0000000000000001E-3</v>
      </c>
      <c r="U40" s="18"/>
      <c r="V40" s="18"/>
      <c r="W40" s="18"/>
      <c r="X40" s="18">
        <v>4.0000000000000001E-3</v>
      </c>
      <c r="Y40" s="18">
        <f>SUM(U40:X40)</f>
        <v>4.0000000000000001E-3</v>
      </c>
      <c r="AA40" s="18"/>
      <c r="AB40" s="18"/>
      <c r="AC40" s="18"/>
      <c r="AD40" s="18">
        <v>5.0000000000000001E-3</v>
      </c>
      <c r="AE40" s="18">
        <f>SUM(AA40:AD40)</f>
        <v>5.0000000000000001E-3</v>
      </c>
      <c r="AG40" s="18"/>
      <c r="AH40" s="18"/>
      <c r="AI40" s="18"/>
      <c r="AJ40" s="18">
        <v>5.0000000000000001E-3</v>
      </c>
      <c r="AK40" s="18">
        <f>SUM(AG40:AJ40)</f>
        <v>5.0000000000000001E-3</v>
      </c>
      <c r="AM40" s="18"/>
      <c r="AN40" s="18"/>
      <c r="AO40" s="18"/>
      <c r="AP40" s="18">
        <v>5.0000000000000001E-3</v>
      </c>
      <c r="AQ40" s="18">
        <f>SUM(AM40:AP40)</f>
        <v>5.0000000000000001E-3</v>
      </c>
      <c r="AS40" s="18"/>
      <c r="AT40" s="18"/>
      <c r="AU40" s="18"/>
      <c r="AV40" s="18">
        <v>5.0000000000000001E-3</v>
      </c>
      <c r="AW40" s="18">
        <f>SUM(AS40:AV40)</f>
        <v>5.0000000000000001E-3</v>
      </c>
      <c r="AY40" s="18"/>
      <c r="AZ40" s="18"/>
      <c r="BA40" s="18"/>
      <c r="BB40" s="18"/>
      <c r="BC40" s="18">
        <f>SUM(AY40:BB40)</f>
        <v>0</v>
      </c>
      <c r="BE40" s="18"/>
      <c r="BF40" s="18"/>
      <c r="BG40" s="18"/>
      <c r="BH40" s="18"/>
      <c r="BI40" s="18">
        <f>SUM(BE40:BH40)</f>
        <v>0</v>
      </c>
      <c r="BK40" s="18"/>
      <c r="BL40" s="18"/>
      <c r="BM40" s="18"/>
      <c r="BN40" s="18"/>
      <c r="BO40" s="18">
        <f>SUM(BK40:BN40)</f>
        <v>0</v>
      </c>
      <c r="BQ40" s="18"/>
      <c r="BR40" s="18"/>
      <c r="BS40" s="18"/>
      <c r="BT40" s="18"/>
      <c r="BU40" s="18">
        <f>SUM(BQ40:BT40)</f>
        <v>0</v>
      </c>
      <c r="BW40" s="18">
        <f t="shared" si="50"/>
        <v>0</v>
      </c>
      <c r="BX40" s="18">
        <f t="shared" si="51"/>
        <v>0</v>
      </c>
      <c r="BY40" s="18">
        <f t="shared" si="52"/>
        <v>0</v>
      </c>
      <c r="BZ40" s="18">
        <f t="shared" si="53"/>
        <v>3.6000000000000004E-2</v>
      </c>
      <c r="CA40" s="18">
        <f>SUM(BW40:BZ40)</f>
        <v>3.6000000000000004E-2</v>
      </c>
    </row>
    <row r="41" spans="1:79" ht="8.25" customHeight="1" x14ac:dyDescent="0.3">
      <c r="A41" s="10"/>
      <c r="B41" s="11"/>
      <c r="C41" s="12"/>
      <c r="D41" s="12"/>
      <c r="E41" s="12"/>
      <c r="F41" s="12"/>
      <c r="G41" s="12"/>
      <c r="I41" s="12"/>
      <c r="J41" s="12"/>
      <c r="K41" s="12"/>
      <c r="L41" s="12"/>
      <c r="M41" s="12"/>
      <c r="O41" s="12"/>
      <c r="P41" s="12"/>
      <c r="Q41" s="12"/>
      <c r="R41" s="12"/>
      <c r="S41" s="12"/>
      <c r="U41" s="12"/>
      <c r="V41" s="12"/>
      <c r="W41" s="12"/>
      <c r="X41" s="12"/>
      <c r="Y41" s="12"/>
      <c r="AA41" s="12"/>
      <c r="AB41" s="12"/>
      <c r="AC41" s="12"/>
      <c r="AD41" s="12"/>
      <c r="AE41" s="12"/>
      <c r="AG41" s="12"/>
      <c r="AH41" s="12"/>
      <c r="AI41" s="12"/>
      <c r="AJ41" s="12"/>
      <c r="AK41" s="12"/>
      <c r="AL41" s="7"/>
      <c r="AM41" s="12"/>
      <c r="AN41" s="12"/>
      <c r="AO41" s="12"/>
      <c r="AP41" s="12"/>
      <c r="AQ41" s="12"/>
      <c r="AS41" s="12"/>
      <c r="AT41" s="12"/>
      <c r="AU41" s="12"/>
      <c r="AV41" s="12"/>
      <c r="AW41" s="12"/>
      <c r="AY41" s="12"/>
      <c r="AZ41" s="12"/>
      <c r="BA41" s="12"/>
      <c r="BB41" s="12"/>
      <c r="BC41" s="12"/>
      <c r="BE41" s="12"/>
      <c r="BF41" s="12"/>
      <c r="BG41" s="12"/>
      <c r="BH41" s="12"/>
      <c r="BI41" s="12"/>
      <c r="BK41" s="12"/>
      <c r="BL41" s="12"/>
      <c r="BM41" s="12"/>
      <c r="BN41" s="12"/>
      <c r="BO41" s="12"/>
      <c r="BQ41" s="12"/>
      <c r="BR41" s="12"/>
      <c r="BS41" s="12"/>
      <c r="BT41" s="12"/>
      <c r="BU41" s="12"/>
      <c r="BW41" s="12"/>
      <c r="BX41" s="12"/>
      <c r="BY41" s="12"/>
      <c r="BZ41" s="12"/>
      <c r="CA41" s="12"/>
    </row>
    <row r="42" spans="1:79" ht="39" x14ac:dyDescent="0.3">
      <c r="A42" s="13" t="s">
        <v>43</v>
      </c>
      <c r="B42" s="24"/>
      <c r="C42" s="24"/>
      <c r="D42" s="24"/>
      <c r="E42" s="24"/>
      <c r="F42" s="24"/>
      <c r="G42" s="24"/>
    </row>
    <row r="43" spans="1:79" x14ac:dyDescent="0.3">
      <c r="A43" s="32" t="s">
        <v>44</v>
      </c>
      <c r="B43" s="15" t="s">
        <v>21</v>
      </c>
      <c r="C43" s="16">
        <v>11642</v>
      </c>
      <c r="D43" s="16"/>
      <c r="E43" s="16">
        <v>544927</v>
      </c>
      <c r="F43" s="16">
        <v>304466</v>
      </c>
      <c r="G43" s="17">
        <f>SUM(C43:F43)</f>
        <v>861035</v>
      </c>
      <c r="I43" s="16">
        <v>11240</v>
      </c>
      <c r="J43" s="16"/>
      <c r="K43" s="16">
        <v>532984</v>
      </c>
      <c r="L43" s="16">
        <v>300995</v>
      </c>
      <c r="M43" s="17">
        <f>SUM(I43:L43)</f>
        <v>845219</v>
      </c>
      <c r="O43" s="16">
        <v>12770</v>
      </c>
      <c r="P43" s="16"/>
      <c r="Q43" s="16">
        <v>481153</v>
      </c>
      <c r="R43" s="16">
        <v>281018</v>
      </c>
      <c r="S43" s="17">
        <f>SUM(O43:R43)</f>
        <v>774941</v>
      </c>
      <c r="U43" s="16">
        <v>14573</v>
      </c>
      <c r="V43" s="16"/>
      <c r="W43" s="16">
        <v>442462</v>
      </c>
      <c r="X43" s="16">
        <v>288246</v>
      </c>
      <c r="Y43" s="17">
        <f>SUM(U43:X43)</f>
        <v>745281</v>
      </c>
      <c r="AA43" s="16"/>
      <c r="AB43" s="16"/>
      <c r="AC43" s="16">
        <v>121830</v>
      </c>
      <c r="AD43" s="16">
        <v>24263</v>
      </c>
      <c r="AE43" s="17">
        <f>SUM(AA43:AD43)</f>
        <v>146093</v>
      </c>
      <c r="AG43" s="16"/>
      <c r="AH43" s="16"/>
      <c r="AI43" s="16"/>
      <c r="AJ43" s="16"/>
      <c r="AK43" s="17">
        <f>SUM(AG43:AJ43)</f>
        <v>0</v>
      </c>
      <c r="AM43" s="16"/>
      <c r="AN43" s="16"/>
      <c r="AO43" s="16"/>
      <c r="AP43" s="16"/>
      <c r="AQ43" s="17">
        <f>SUM(AM43:AP43)</f>
        <v>0</v>
      </c>
      <c r="AS43" s="16"/>
      <c r="AT43" s="16"/>
      <c r="AU43" s="16"/>
      <c r="AV43" s="16"/>
      <c r="AW43" s="17">
        <f>SUM(AS43:AV43)</f>
        <v>0</v>
      </c>
      <c r="AY43" s="16"/>
      <c r="AZ43" s="16"/>
      <c r="BA43" s="16"/>
      <c r="BB43" s="16"/>
      <c r="BC43" s="17">
        <f>SUM(AY43:BB43)</f>
        <v>0</v>
      </c>
      <c r="BE43" s="16"/>
      <c r="BF43" s="16"/>
      <c r="BG43" s="16"/>
      <c r="BH43" s="16"/>
      <c r="BI43" s="17">
        <f>SUM(BE43:BH43)</f>
        <v>0</v>
      </c>
      <c r="BK43" s="16"/>
      <c r="BL43" s="16"/>
      <c r="BM43" s="16"/>
      <c r="BN43" s="16"/>
      <c r="BO43" s="17">
        <f>SUM(BK43:BN43)</f>
        <v>0</v>
      </c>
      <c r="BQ43" s="16"/>
      <c r="BR43" s="16"/>
      <c r="BS43" s="16"/>
      <c r="BT43" s="16"/>
      <c r="BU43" s="17">
        <f>SUM(BQ43:BT43)</f>
        <v>0</v>
      </c>
      <c r="BW43" s="16">
        <f t="shared" ref="BW43:BW44" si="54">C43+I43+O43+U43+AA43+AG43+AM43+AS43+AY43+BE43+BK43+BQ43</f>
        <v>50225</v>
      </c>
      <c r="BX43" s="16">
        <f t="shared" ref="BX43:BX44" si="55">D43+J43+P43+V43+AB43+AH43+AN43+AT43+AZ43+BF43+BL43+BR43</f>
        <v>0</v>
      </c>
      <c r="BY43" s="16">
        <f t="shared" ref="BY43:BY44" si="56">E43+K43+Q43+W43+AC43+AI43+AO43+AU43+BA43+BG43+BM43+BS43</f>
        <v>2123356</v>
      </c>
      <c r="BZ43" s="16">
        <f t="shared" ref="BZ43:BZ44" si="57">F43+L43+R43+X43+AD43+AJ43+AP43+AV43+BB43+BH43+BN43+BT43</f>
        <v>1198988</v>
      </c>
      <c r="CA43" s="17">
        <f>SUM(BW43:BZ43)</f>
        <v>3372569</v>
      </c>
    </row>
    <row r="44" spans="1:79" x14ac:dyDescent="0.3">
      <c r="A44" s="32"/>
      <c r="B44" s="15" t="s">
        <v>22</v>
      </c>
      <c r="C44" s="18"/>
      <c r="D44" s="18"/>
      <c r="E44" s="18"/>
      <c r="F44" s="18"/>
      <c r="G44" s="18">
        <f>SUM(C44:F44)</f>
        <v>0</v>
      </c>
      <c r="I44" s="18"/>
      <c r="J44" s="18"/>
      <c r="K44" s="18"/>
      <c r="L44" s="18"/>
      <c r="M44" s="18">
        <f>SUM(I44:L44)</f>
        <v>0</v>
      </c>
      <c r="O44" s="18"/>
      <c r="P44" s="18"/>
      <c r="Q44" s="18"/>
      <c r="R44" s="18"/>
      <c r="S44" s="18">
        <f>SUM(O44:R44)</f>
        <v>0</v>
      </c>
      <c r="U44" s="18"/>
      <c r="V44" s="18"/>
      <c r="W44" s="18"/>
      <c r="X44" s="18"/>
      <c r="Y44" s="18">
        <f>SUM(U44:X44)</f>
        <v>0</v>
      </c>
      <c r="AA44" s="18"/>
      <c r="AB44" s="18"/>
      <c r="AC44" s="18"/>
      <c r="AD44" s="18"/>
      <c r="AE44" s="18">
        <f>SUM(AA44:AD44)</f>
        <v>0</v>
      </c>
      <c r="AG44" s="18"/>
      <c r="AH44" s="18"/>
      <c r="AI44" s="18"/>
      <c r="AJ44" s="18"/>
      <c r="AK44" s="18">
        <f>SUM(AG44:AJ44)</f>
        <v>0</v>
      </c>
      <c r="AM44" s="18"/>
      <c r="AN44" s="18"/>
      <c r="AO44" s="18"/>
      <c r="AP44" s="18"/>
      <c r="AQ44" s="18">
        <f>SUM(AM44:AP44)</f>
        <v>0</v>
      </c>
      <c r="AS44" s="18"/>
      <c r="AT44" s="18"/>
      <c r="AU44" s="18"/>
      <c r="AV44" s="18"/>
      <c r="AW44" s="18">
        <f>SUM(AS44:AV44)</f>
        <v>0</v>
      </c>
      <c r="AY44" s="18"/>
      <c r="AZ44" s="18"/>
      <c r="BA44" s="18"/>
      <c r="BB44" s="18"/>
      <c r="BC44" s="18">
        <f>SUM(AY44:BB44)</f>
        <v>0</v>
      </c>
      <c r="BE44" s="18"/>
      <c r="BF44" s="18"/>
      <c r="BG44" s="18"/>
      <c r="BH44" s="18"/>
      <c r="BI44" s="18">
        <f>SUM(BE44:BH44)</f>
        <v>0</v>
      </c>
      <c r="BK44" s="18"/>
      <c r="BL44" s="18"/>
      <c r="BM44" s="18"/>
      <c r="BN44" s="18"/>
      <c r="BO44" s="18">
        <f>SUM(BK44:BN44)</f>
        <v>0</v>
      </c>
      <c r="BQ44" s="18"/>
      <c r="BR44" s="18"/>
      <c r="BS44" s="18"/>
      <c r="BT44" s="18"/>
      <c r="BU44" s="18">
        <f>SUM(BQ44:BT44)</f>
        <v>0</v>
      </c>
      <c r="BW44" s="18">
        <f t="shared" si="54"/>
        <v>0</v>
      </c>
      <c r="BX44" s="18">
        <f t="shared" si="55"/>
        <v>0</v>
      </c>
      <c r="BY44" s="18">
        <f t="shared" si="56"/>
        <v>0</v>
      </c>
      <c r="BZ44" s="18">
        <f t="shared" si="57"/>
        <v>0</v>
      </c>
      <c r="CA44" s="18">
        <f>SUM(BW44:BZ44)</f>
        <v>0</v>
      </c>
    </row>
    <row r="45" spans="1:79" ht="8.25" customHeight="1" x14ac:dyDescent="0.3">
      <c r="A45" s="10"/>
      <c r="B45" s="11"/>
      <c r="C45" s="12"/>
      <c r="D45" s="12"/>
      <c r="E45" s="12"/>
      <c r="F45" s="12"/>
      <c r="G45" s="12"/>
      <c r="I45" s="12"/>
      <c r="J45" s="12"/>
      <c r="K45" s="12"/>
      <c r="L45" s="12"/>
      <c r="M45" s="12"/>
      <c r="O45" s="12"/>
      <c r="P45" s="12"/>
      <c r="Q45" s="12"/>
      <c r="R45" s="12"/>
      <c r="S45" s="12"/>
      <c r="U45" s="12"/>
      <c r="V45" s="12"/>
      <c r="W45" s="12"/>
      <c r="X45" s="12"/>
      <c r="Y45" s="12"/>
      <c r="AA45" s="12"/>
      <c r="AB45" s="12"/>
      <c r="AC45" s="12"/>
      <c r="AD45" s="12"/>
      <c r="AE45" s="12"/>
      <c r="AG45" s="12"/>
      <c r="AH45" s="12"/>
      <c r="AI45" s="12"/>
      <c r="AJ45" s="12"/>
      <c r="AK45" s="12"/>
      <c r="AL45" s="7"/>
      <c r="AM45" s="12"/>
      <c r="AN45" s="12"/>
      <c r="AO45" s="12"/>
      <c r="AP45" s="12"/>
      <c r="AQ45" s="12"/>
      <c r="AS45" s="12"/>
      <c r="AT45" s="12"/>
      <c r="AU45" s="12"/>
      <c r="AV45" s="12"/>
      <c r="AW45" s="12"/>
      <c r="AY45" s="12"/>
      <c r="AZ45" s="12"/>
      <c r="BA45" s="12"/>
      <c r="BB45" s="12"/>
      <c r="BC45" s="12"/>
      <c r="BE45" s="12"/>
      <c r="BF45" s="12"/>
      <c r="BG45" s="12"/>
      <c r="BH45" s="12"/>
      <c r="BI45" s="12"/>
      <c r="BK45" s="12"/>
      <c r="BL45" s="12"/>
      <c r="BM45" s="12"/>
      <c r="BN45" s="12"/>
      <c r="BO45" s="12"/>
      <c r="BQ45" s="12"/>
      <c r="BR45" s="12"/>
      <c r="BS45" s="12"/>
      <c r="BT45" s="12"/>
      <c r="BU45" s="12"/>
      <c r="BW45" s="12"/>
      <c r="BX45" s="12"/>
      <c r="BY45" s="12"/>
      <c r="BZ45" s="12"/>
      <c r="CA45" s="12"/>
    </row>
    <row r="46" spans="1:79" ht="39" x14ac:dyDescent="0.3">
      <c r="A46" s="13" t="s">
        <v>37</v>
      </c>
      <c r="B46" s="24"/>
      <c r="C46" s="24"/>
      <c r="D46" s="24"/>
      <c r="E46" s="24"/>
      <c r="F46" s="24"/>
      <c r="G46" s="24"/>
    </row>
    <row r="47" spans="1:79" x14ac:dyDescent="0.3">
      <c r="A47" s="32" t="s">
        <v>38</v>
      </c>
      <c r="B47" s="15" t="s">
        <v>21</v>
      </c>
      <c r="C47" s="16"/>
      <c r="D47" s="16"/>
      <c r="E47" s="16">
        <v>889242</v>
      </c>
      <c r="F47" s="16">
        <v>1</v>
      </c>
      <c r="G47" s="17">
        <f>SUM(C47:F47)</f>
        <v>889243</v>
      </c>
      <c r="I47" s="16"/>
      <c r="J47" s="16"/>
      <c r="K47" s="16">
        <v>426888</v>
      </c>
      <c r="L47" s="16">
        <v>22</v>
      </c>
      <c r="M47" s="17">
        <f>SUM(I47:L47)</f>
        <v>426910</v>
      </c>
      <c r="O47" s="16"/>
      <c r="P47" s="16"/>
      <c r="Q47" s="16">
        <v>281601</v>
      </c>
      <c r="R47" s="16">
        <v>1</v>
      </c>
      <c r="S47" s="17">
        <f>SUM(O47:R47)</f>
        <v>281602</v>
      </c>
      <c r="U47" s="16"/>
      <c r="V47" s="16"/>
      <c r="W47" s="16">
        <v>260857</v>
      </c>
      <c r="X47" s="16">
        <v>1</v>
      </c>
      <c r="Y47" s="17">
        <f>SUM(U47:X47)</f>
        <v>260858</v>
      </c>
      <c r="AA47" s="16"/>
      <c r="AB47" s="16"/>
      <c r="AC47" s="16">
        <v>269887</v>
      </c>
      <c r="AD47" s="16">
        <v>1</v>
      </c>
      <c r="AE47" s="17">
        <f>SUM(AA47:AD47)</f>
        <v>269888</v>
      </c>
      <c r="AG47" s="16"/>
      <c r="AH47" s="16"/>
      <c r="AI47" s="16">
        <v>69950</v>
      </c>
      <c r="AJ47" s="16">
        <v>26</v>
      </c>
      <c r="AK47" s="17">
        <f>SUM(AG47:AJ47)</f>
        <v>69976</v>
      </c>
      <c r="AM47" s="16"/>
      <c r="AN47" s="16"/>
      <c r="AO47" s="16">
        <v>759321</v>
      </c>
      <c r="AP47" s="16">
        <v>2</v>
      </c>
      <c r="AQ47" s="17">
        <f>SUM(AM47:AP47)</f>
        <v>759323</v>
      </c>
      <c r="AS47" s="16"/>
      <c r="AT47" s="16"/>
      <c r="AU47" s="16">
        <v>155449</v>
      </c>
      <c r="AV47" s="16">
        <v>6</v>
      </c>
      <c r="AW47" s="17">
        <f>SUM(AS47:AV47)</f>
        <v>155455</v>
      </c>
      <c r="AY47" s="16"/>
      <c r="AZ47" s="16"/>
      <c r="BA47" s="16"/>
      <c r="BB47" s="16"/>
      <c r="BC47" s="17">
        <f>SUM(AY47:BB47)</f>
        <v>0</v>
      </c>
      <c r="BE47" s="16"/>
      <c r="BF47" s="16"/>
      <c r="BG47" s="16"/>
      <c r="BH47" s="16"/>
      <c r="BI47" s="17">
        <f>SUM(BE47:BH47)</f>
        <v>0</v>
      </c>
      <c r="BK47" s="16"/>
      <c r="BL47" s="16"/>
      <c r="BM47" s="16"/>
      <c r="BN47" s="16"/>
      <c r="BO47" s="17">
        <f>SUM(BK47:BN47)</f>
        <v>0</v>
      </c>
      <c r="BQ47" s="16"/>
      <c r="BR47" s="16"/>
      <c r="BS47" s="16"/>
      <c r="BT47" s="16"/>
      <c r="BU47" s="17">
        <f>SUM(BQ47:BT47)</f>
        <v>0</v>
      </c>
      <c r="BW47" s="16">
        <f t="shared" ref="BW47:BW48" si="58">C47+I47+O47+U47+AA47+AG47+AM47+AS47+AY47+BE47+BK47+BQ47</f>
        <v>0</v>
      </c>
      <c r="BX47" s="16">
        <f t="shared" ref="BX47:BX48" si="59">D47+J47+P47+V47+AB47+AH47+AN47+AT47+AZ47+BF47+BL47+BR47</f>
        <v>0</v>
      </c>
      <c r="BY47" s="16">
        <f t="shared" ref="BY47:BY48" si="60">E47+K47+Q47+W47+AC47+AI47+AO47+AU47+BA47+BG47+BM47+BS47</f>
        <v>3113195</v>
      </c>
      <c r="BZ47" s="16">
        <f t="shared" ref="BZ47:BZ48" si="61">F47+L47+R47+X47+AD47+AJ47+AP47+AV47+BB47+BH47+BN47+BT47</f>
        <v>60</v>
      </c>
      <c r="CA47" s="17">
        <f>SUM(BW47:BZ47)</f>
        <v>3113255</v>
      </c>
    </row>
    <row r="48" spans="1:79" x14ac:dyDescent="0.3">
      <c r="A48" s="32"/>
      <c r="B48" s="15" t="s">
        <v>22</v>
      </c>
      <c r="C48" s="18"/>
      <c r="D48" s="18"/>
      <c r="E48" s="18"/>
      <c r="F48" s="18"/>
      <c r="G48" s="18">
        <f>SUM(C48:F48)</f>
        <v>0</v>
      </c>
      <c r="I48" s="18"/>
      <c r="J48" s="18"/>
      <c r="K48" s="18"/>
      <c r="L48" s="18"/>
      <c r="M48" s="18">
        <f>SUM(I48:L48)</f>
        <v>0</v>
      </c>
      <c r="O48" s="18"/>
      <c r="P48" s="18"/>
      <c r="Q48" s="18"/>
      <c r="R48" s="18"/>
      <c r="S48" s="18">
        <f>SUM(O48:R48)</f>
        <v>0</v>
      </c>
      <c r="U48" s="18"/>
      <c r="V48" s="18"/>
      <c r="W48" s="18"/>
      <c r="X48" s="18"/>
      <c r="Y48" s="18">
        <f>SUM(U48:X48)</f>
        <v>0</v>
      </c>
      <c r="AA48" s="18"/>
      <c r="AB48" s="18"/>
      <c r="AC48" s="18"/>
      <c r="AD48" s="18"/>
      <c r="AE48" s="18">
        <f>SUM(AA48:AD48)</f>
        <v>0</v>
      </c>
      <c r="AG48" s="18"/>
      <c r="AH48" s="18"/>
      <c r="AI48" s="18"/>
      <c r="AJ48" s="18"/>
      <c r="AK48" s="18">
        <f>SUM(AG48:AJ48)</f>
        <v>0</v>
      </c>
      <c r="AM48" s="18"/>
      <c r="AN48" s="18"/>
      <c r="AO48" s="18"/>
      <c r="AP48" s="18"/>
      <c r="AQ48" s="18">
        <f>SUM(AM48:AP48)</f>
        <v>0</v>
      </c>
      <c r="AS48" s="18"/>
      <c r="AT48" s="18"/>
      <c r="AU48" s="18"/>
      <c r="AV48" s="18"/>
      <c r="AW48" s="18">
        <f>SUM(AS48:AV48)</f>
        <v>0</v>
      </c>
      <c r="AY48" s="18"/>
      <c r="AZ48" s="18"/>
      <c r="BA48" s="18"/>
      <c r="BB48" s="18"/>
      <c r="BC48" s="18">
        <f>SUM(AY48:BB48)</f>
        <v>0</v>
      </c>
      <c r="BE48" s="18"/>
      <c r="BF48" s="18"/>
      <c r="BG48" s="18"/>
      <c r="BH48" s="18"/>
      <c r="BI48" s="18">
        <f>SUM(BE48:BH48)</f>
        <v>0</v>
      </c>
      <c r="BK48" s="18"/>
      <c r="BL48" s="18"/>
      <c r="BM48" s="18"/>
      <c r="BN48" s="18"/>
      <c r="BO48" s="18">
        <f>SUM(BK48:BN48)</f>
        <v>0</v>
      </c>
      <c r="BQ48" s="18"/>
      <c r="BR48" s="18"/>
      <c r="BS48" s="18"/>
      <c r="BT48" s="18"/>
      <c r="BU48" s="18">
        <f>SUM(BQ48:BT48)</f>
        <v>0</v>
      </c>
      <c r="BW48" s="18">
        <f t="shared" si="58"/>
        <v>0</v>
      </c>
      <c r="BX48" s="18">
        <f t="shared" si="59"/>
        <v>0</v>
      </c>
      <c r="BY48" s="18">
        <f t="shared" si="60"/>
        <v>0</v>
      </c>
      <c r="BZ48" s="18">
        <f t="shared" si="61"/>
        <v>0</v>
      </c>
      <c r="CA48" s="18">
        <f>SUM(BW48:BZ48)</f>
        <v>0</v>
      </c>
    </row>
    <row r="49" spans="1:79" ht="8.25" customHeight="1" x14ac:dyDescent="0.3">
      <c r="A49" s="10"/>
      <c r="B49" s="11"/>
      <c r="C49" s="12"/>
      <c r="D49" s="12"/>
      <c r="E49" s="12"/>
      <c r="F49" s="12"/>
      <c r="G49" s="12"/>
      <c r="I49" s="12"/>
      <c r="J49" s="12"/>
      <c r="K49" s="12"/>
      <c r="L49" s="12"/>
      <c r="M49" s="12"/>
      <c r="O49" s="12"/>
      <c r="P49" s="12"/>
      <c r="Q49" s="12"/>
      <c r="R49" s="12"/>
      <c r="S49" s="12"/>
      <c r="U49" s="12"/>
      <c r="V49" s="12"/>
      <c r="W49" s="12"/>
      <c r="X49" s="12"/>
      <c r="Y49" s="12"/>
      <c r="AA49" s="12"/>
      <c r="AB49" s="12"/>
      <c r="AC49" s="12"/>
      <c r="AD49" s="12"/>
      <c r="AE49" s="12"/>
      <c r="AG49" s="12"/>
      <c r="AH49" s="12"/>
      <c r="AI49" s="12"/>
      <c r="AJ49" s="12"/>
      <c r="AK49" s="12"/>
      <c r="AL49" s="7"/>
      <c r="AM49" s="12"/>
      <c r="AN49" s="12"/>
      <c r="AO49" s="12"/>
      <c r="AP49" s="12"/>
      <c r="AQ49" s="12"/>
      <c r="AS49" s="12"/>
      <c r="AT49" s="12"/>
      <c r="AU49" s="12"/>
      <c r="AV49" s="12"/>
      <c r="AW49" s="12"/>
      <c r="AY49" s="12"/>
      <c r="AZ49" s="12"/>
      <c r="BA49" s="12"/>
      <c r="BB49" s="12"/>
      <c r="BC49" s="12"/>
      <c r="BE49" s="12"/>
      <c r="BF49" s="12"/>
      <c r="BG49" s="12"/>
      <c r="BH49" s="12"/>
      <c r="BI49" s="12"/>
      <c r="BK49" s="12"/>
      <c r="BL49" s="12"/>
      <c r="BM49" s="12"/>
      <c r="BN49" s="12"/>
      <c r="BO49" s="12"/>
      <c r="BQ49" s="12"/>
      <c r="BR49" s="12"/>
      <c r="BS49" s="12"/>
      <c r="BT49" s="12"/>
      <c r="BU49" s="12"/>
      <c r="BW49" s="12"/>
      <c r="BX49" s="12"/>
      <c r="BY49" s="12"/>
      <c r="BZ49" s="12"/>
      <c r="CA49" s="12"/>
    </row>
    <row r="50" spans="1:79" ht="39" x14ac:dyDescent="0.3">
      <c r="A50" s="13" t="s">
        <v>39</v>
      </c>
      <c r="B50" s="24"/>
      <c r="C50" s="24"/>
      <c r="D50" s="24"/>
      <c r="E50" s="24"/>
      <c r="F50" s="24"/>
      <c r="G50" s="24"/>
    </row>
    <row r="51" spans="1:79" x14ac:dyDescent="0.3">
      <c r="A51" s="32" t="s">
        <v>40</v>
      </c>
      <c r="B51" s="15" t="s">
        <v>21</v>
      </c>
      <c r="C51" s="16">
        <v>1754838</v>
      </c>
      <c r="D51" s="16">
        <v>1713753</v>
      </c>
      <c r="E51" s="16">
        <v>3609291</v>
      </c>
      <c r="F51" s="16"/>
      <c r="G51" s="17">
        <f>SUM(C51:F51)</f>
        <v>7077882</v>
      </c>
      <c r="I51" s="16">
        <v>1666218</v>
      </c>
      <c r="J51" s="16">
        <v>1686601</v>
      </c>
      <c r="K51" s="16">
        <v>3319137</v>
      </c>
      <c r="L51" s="16"/>
      <c r="M51" s="17">
        <f>SUM(I51:L51)</f>
        <v>6671956</v>
      </c>
      <c r="O51" s="16">
        <v>1857424</v>
      </c>
      <c r="P51" s="16">
        <v>1927272</v>
      </c>
      <c r="Q51" s="16">
        <v>3345872</v>
      </c>
      <c r="R51" s="16"/>
      <c r="S51" s="17">
        <f>SUM(O51:R51)</f>
        <v>7130568</v>
      </c>
      <c r="U51" s="16">
        <v>1771830</v>
      </c>
      <c r="V51" s="16">
        <v>1790121</v>
      </c>
      <c r="W51" s="16">
        <v>3213752</v>
      </c>
      <c r="X51" s="16"/>
      <c r="Y51" s="17">
        <f>SUM(U51:X51)</f>
        <v>6775703</v>
      </c>
      <c r="AA51" s="16">
        <v>1812556</v>
      </c>
      <c r="AB51" s="16">
        <v>1788144</v>
      </c>
      <c r="AC51" s="16">
        <v>3334204</v>
      </c>
      <c r="AD51" s="16"/>
      <c r="AE51" s="17">
        <f>SUM(AA51:AD51)</f>
        <v>6934904</v>
      </c>
      <c r="AG51" s="16">
        <v>1732590</v>
      </c>
      <c r="AH51" s="16">
        <v>2003034</v>
      </c>
      <c r="AI51" s="16">
        <v>3052400</v>
      </c>
      <c r="AJ51" s="16"/>
      <c r="AK51" s="17">
        <f>SUM(AG51:AJ51)</f>
        <v>6788024</v>
      </c>
      <c r="AM51" s="16">
        <v>1763416</v>
      </c>
      <c r="AN51" s="16">
        <v>2014207</v>
      </c>
      <c r="AO51" s="16">
        <v>3376124</v>
      </c>
      <c r="AP51" s="16"/>
      <c r="AQ51" s="17">
        <f>SUM(AM51:AP51)</f>
        <v>7153747</v>
      </c>
      <c r="AS51" s="16">
        <v>1783640</v>
      </c>
      <c r="AT51" s="16">
        <v>1893927</v>
      </c>
      <c r="AU51" s="16">
        <v>3406646</v>
      </c>
      <c r="AV51" s="16"/>
      <c r="AW51" s="17">
        <f>SUM(AS51:AV51)</f>
        <v>7084213</v>
      </c>
      <c r="AY51" s="16"/>
      <c r="AZ51" s="16"/>
      <c r="BA51" s="16"/>
      <c r="BB51" s="16"/>
      <c r="BC51" s="17">
        <f>SUM(AY51:BB51)</f>
        <v>0</v>
      </c>
      <c r="BE51" s="16"/>
      <c r="BF51" s="16"/>
      <c r="BG51" s="16"/>
      <c r="BH51" s="16"/>
      <c r="BI51" s="17">
        <f>SUM(BE51:BH51)</f>
        <v>0</v>
      </c>
      <c r="BK51" s="16"/>
      <c r="BL51" s="16"/>
      <c r="BM51" s="16"/>
      <c r="BN51" s="16"/>
      <c r="BO51" s="17">
        <f>SUM(BK51:BN51)</f>
        <v>0</v>
      </c>
      <c r="BQ51" s="16"/>
      <c r="BR51" s="16"/>
      <c r="BS51" s="16"/>
      <c r="BT51" s="16"/>
      <c r="BU51" s="17">
        <f>SUM(BQ51:BT51)</f>
        <v>0</v>
      </c>
      <c r="BW51" s="16">
        <f t="shared" ref="BW51:BW52" si="62">C51+I51+O51+U51+AA51+AG51+AM51+AS51+AY51+BE51+BK51+BQ51</f>
        <v>14142512</v>
      </c>
      <c r="BX51" s="16">
        <f t="shared" ref="BX51:BX52" si="63">D51+J51+P51+V51+AB51+AH51+AN51+AT51+AZ51+BF51+BL51+BR51</f>
        <v>14817059</v>
      </c>
      <c r="BY51" s="16">
        <f t="shared" ref="BY51:BY52" si="64">E51+K51+Q51+W51+AC51+AI51+AO51+AU51+BA51+BG51+BM51+BS51</f>
        <v>26657426</v>
      </c>
      <c r="BZ51" s="16">
        <f t="shared" ref="BZ51:BZ52" si="65">F51+L51+R51+X51+AD51+AJ51+AP51+AV51+BB51+BH51+BN51+BT51</f>
        <v>0</v>
      </c>
      <c r="CA51" s="17">
        <f>SUM(BW51:BZ51)</f>
        <v>55616997</v>
      </c>
    </row>
    <row r="52" spans="1:79" ht="20.25" customHeight="1" x14ac:dyDescent="0.3">
      <c r="A52" s="32"/>
      <c r="B52" s="15" t="s">
        <v>22</v>
      </c>
      <c r="C52" s="18"/>
      <c r="D52" s="18"/>
      <c r="E52" s="18"/>
      <c r="F52" s="18"/>
      <c r="G52" s="18">
        <f>SUM(C52:F52)</f>
        <v>0</v>
      </c>
      <c r="I52" s="18"/>
      <c r="J52" s="18"/>
      <c r="K52" s="18"/>
      <c r="L52" s="18"/>
      <c r="M52" s="18">
        <f>SUM(I52:L52)</f>
        <v>0</v>
      </c>
      <c r="O52" s="18"/>
      <c r="P52" s="18"/>
      <c r="Q52" s="18"/>
      <c r="R52" s="18"/>
      <c r="S52" s="18">
        <f>SUM(O52:R52)</f>
        <v>0</v>
      </c>
      <c r="U52" s="18"/>
      <c r="V52" s="18"/>
      <c r="W52" s="18"/>
      <c r="X52" s="18"/>
      <c r="Y52" s="18">
        <f>SUM(U52:X52)</f>
        <v>0</v>
      </c>
      <c r="AA52" s="18"/>
      <c r="AB52" s="18"/>
      <c r="AC52" s="18"/>
      <c r="AD52" s="18"/>
      <c r="AE52" s="18">
        <f>SUM(AA52:AD52)</f>
        <v>0</v>
      </c>
      <c r="AG52" s="18"/>
      <c r="AH52" s="18"/>
      <c r="AI52" s="18"/>
      <c r="AJ52" s="18"/>
      <c r="AK52" s="18">
        <f>SUM(AG52:AJ52)</f>
        <v>0</v>
      </c>
      <c r="AM52" s="18"/>
      <c r="AN52" s="18"/>
      <c r="AO52" s="18"/>
      <c r="AP52" s="18"/>
      <c r="AQ52" s="18">
        <f>SUM(AM52:AP52)</f>
        <v>0</v>
      </c>
      <c r="AS52" s="18"/>
      <c r="AT52" s="18"/>
      <c r="AU52" s="18"/>
      <c r="AV52" s="18"/>
      <c r="AW52" s="18">
        <f>SUM(AS52:AV52)</f>
        <v>0</v>
      </c>
      <c r="AY52" s="18"/>
      <c r="AZ52" s="18"/>
      <c r="BA52" s="18"/>
      <c r="BB52" s="18"/>
      <c r="BC52" s="18">
        <f>SUM(AY52:BB52)</f>
        <v>0</v>
      </c>
      <c r="BE52" s="18"/>
      <c r="BF52" s="18"/>
      <c r="BG52" s="18"/>
      <c r="BH52" s="18"/>
      <c r="BI52" s="18">
        <f>SUM(BE52:BH52)</f>
        <v>0</v>
      </c>
      <c r="BK52" s="18"/>
      <c r="BL52" s="18"/>
      <c r="BM52" s="18"/>
      <c r="BN52" s="18"/>
      <c r="BO52" s="18">
        <f>SUM(BK52:BN52)</f>
        <v>0</v>
      </c>
      <c r="BQ52" s="18"/>
      <c r="BR52" s="18"/>
      <c r="BS52" s="18"/>
      <c r="BT52" s="18"/>
      <c r="BU52" s="18">
        <f>SUM(BQ52:BT52)</f>
        <v>0</v>
      </c>
      <c r="BW52" s="18">
        <f t="shared" si="62"/>
        <v>0</v>
      </c>
      <c r="BX52" s="18">
        <f t="shared" si="63"/>
        <v>0</v>
      </c>
      <c r="BY52" s="18">
        <f t="shared" si="64"/>
        <v>0</v>
      </c>
      <c r="BZ52" s="18">
        <f t="shared" si="65"/>
        <v>0</v>
      </c>
      <c r="CA52" s="18">
        <f>SUM(BW52:BZ52)</f>
        <v>0</v>
      </c>
    </row>
    <row r="53" spans="1:79" ht="8.25" customHeight="1" x14ac:dyDescent="0.3">
      <c r="A53" s="10"/>
      <c r="B53" s="11"/>
      <c r="C53" s="12"/>
      <c r="D53" s="12"/>
      <c r="E53" s="12"/>
      <c r="F53" s="12"/>
      <c r="G53" s="12"/>
      <c r="I53" s="12"/>
      <c r="J53" s="12"/>
      <c r="K53" s="12"/>
      <c r="L53" s="12"/>
      <c r="M53" s="12"/>
      <c r="O53" s="12"/>
      <c r="P53" s="12"/>
      <c r="Q53" s="12"/>
      <c r="R53" s="12"/>
      <c r="S53" s="12"/>
      <c r="U53" s="12"/>
      <c r="V53" s="12"/>
      <c r="W53" s="12"/>
      <c r="X53" s="12"/>
      <c r="Y53" s="12"/>
      <c r="AA53" s="12"/>
      <c r="AB53" s="12"/>
      <c r="AC53" s="12"/>
      <c r="AD53" s="12"/>
      <c r="AE53" s="12"/>
      <c r="AG53" s="12"/>
      <c r="AH53" s="12"/>
      <c r="AI53" s="12"/>
      <c r="AJ53" s="12"/>
      <c r="AK53" s="12"/>
      <c r="AL53" s="7"/>
      <c r="AM53" s="12"/>
      <c r="AN53" s="12"/>
      <c r="AO53" s="12"/>
      <c r="AP53" s="12"/>
      <c r="AQ53" s="12"/>
      <c r="AS53" s="12"/>
      <c r="AT53" s="12"/>
      <c r="AU53" s="12"/>
      <c r="AV53" s="12"/>
      <c r="AW53" s="12"/>
      <c r="AY53" s="12"/>
      <c r="AZ53" s="12"/>
      <c r="BA53" s="12"/>
      <c r="BB53" s="12"/>
      <c r="BC53" s="12"/>
      <c r="BE53" s="12"/>
      <c r="BF53" s="12"/>
      <c r="BG53" s="12"/>
      <c r="BH53" s="12"/>
      <c r="BI53" s="12"/>
      <c r="BK53" s="12"/>
      <c r="BL53" s="12"/>
      <c r="BM53" s="12"/>
      <c r="BN53" s="12"/>
      <c r="BO53" s="12"/>
      <c r="BQ53" s="12"/>
      <c r="BR53" s="12"/>
      <c r="BS53" s="12"/>
      <c r="BT53" s="12"/>
      <c r="BU53" s="12"/>
      <c r="BW53" s="12"/>
      <c r="BX53" s="12"/>
      <c r="BY53" s="12"/>
      <c r="BZ53" s="12"/>
      <c r="CA53" s="12"/>
    </row>
    <row r="54" spans="1:79" ht="39" x14ac:dyDescent="0.3">
      <c r="A54" s="13" t="s">
        <v>41</v>
      </c>
      <c r="B54" s="24"/>
      <c r="C54" s="24"/>
      <c r="D54" s="24"/>
      <c r="E54" s="24"/>
      <c r="F54" s="24"/>
      <c r="G54" s="24"/>
    </row>
    <row r="55" spans="1:79" ht="15" customHeight="1" x14ac:dyDescent="0.3">
      <c r="A55" s="32" t="s">
        <v>42</v>
      </c>
      <c r="B55" s="15" t="s">
        <v>21</v>
      </c>
      <c r="C55" s="16">
        <v>14740</v>
      </c>
      <c r="D55" s="16">
        <v>2051</v>
      </c>
      <c r="E55" s="16">
        <v>251014</v>
      </c>
      <c r="F55" s="16">
        <v>187334</v>
      </c>
      <c r="G55" s="17">
        <f>SUM(C55:F55)</f>
        <v>455139</v>
      </c>
      <c r="I55" s="16">
        <v>13687</v>
      </c>
      <c r="J55" s="16">
        <v>1808</v>
      </c>
      <c r="K55" s="16">
        <v>228149</v>
      </c>
      <c r="L55" s="16">
        <v>182025</v>
      </c>
      <c r="M55" s="17">
        <f>SUM(I55:L55)</f>
        <v>425669</v>
      </c>
      <c r="O55" s="16">
        <v>14134</v>
      </c>
      <c r="P55" s="16">
        <v>2086</v>
      </c>
      <c r="Q55" s="16">
        <v>250931</v>
      </c>
      <c r="R55" s="16">
        <v>193636</v>
      </c>
      <c r="S55" s="17">
        <f>SUM(O55:R55)</f>
        <v>460787</v>
      </c>
      <c r="U55" s="16">
        <v>13882</v>
      </c>
      <c r="V55" s="16">
        <v>2087</v>
      </c>
      <c r="W55" s="16">
        <v>217697</v>
      </c>
      <c r="X55" s="16">
        <v>172661</v>
      </c>
      <c r="Y55" s="17">
        <f>SUM(U55:X55)</f>
        <v>406327</v>
      </c>
      <c r="AA55" s="16">
        <v>15503</v>
      </c>
      <c r="AB55" s="16">
        <v>2246</v>
      </c>
      <c r="AC55" s="16">
        <v>216175</v>
      </c>
      <c r="AD55" s="16">
        <v>184292</v>
      </c>
      <c r="AE55" s="17">
        <f>SUM(AA55:AD55)</f>
        <v>418216</v>
      </c>
      <c r="AG55" s="16">
        <v>14187</v>
      </c>
      <c r="AH55" s="16">
        <v>2235</v>
      </c>
      <c r="AI55" s="16">
        <v>203786</v>
      </c>
      <c r="AJ55" s="16">
        <v>193112</v>
      </c>
      <c r="AK55" s="17">
        <f>SUM(AG55:AJ55)</f>
        <v>413320</v>
      </c>
      <c r="AM55" s="16">
        <v>14475</v>
      </c>
      <c r="AN55" s="16">
        <v>2339</v>
      </c>
      <c r="AO55" s="16">
        <v>227049</v>
      </c>
      <c r="AP55" s="16">
        <v>201624</v>
      </c>
      <c r="AQ55" s="17">
        <f>SUM(AM55:AP55)</f>
        <v>445487</v>
      </c>
      <c r="AS55" s="16">
        <v>15855</v>
      </c>
      <c r="AT55" s="16">
        <v>2274</v>
      </c>
      <c r="AU55" s="16">
        <v>275609</v>
      </c>
      <c r="AV55" s="16">
        <v>224850</v>
      </c>
      <c r="AW55" s="17">
        <f>SUM(AS55:AV55)</f>
        <v>518588</v>
      </c>
      <c r="AY55" s="16"/>
      <c r="AZ55" s="16"/>
      <c r="BA55" s="16"/>
      <c r="BB55" s="16"/>
      <c r="BC55" s="17">
        <f>SUM(AY55:BB55)</f>
        <v>0</v>
      </c>
      <c r="BE55" s="16"/>
      <c r="BF55" s="16"/>
      <c r="BG55" s="16"/>
      <c r="BH55" s="16"/>
      <c r="BI55" s="17">
        <f>SUM(BE55:BH55)</f>
        <v>0</v>
      </c>
      <c r="BK55" s="16"/>
      <c r="BL55" s="16"/>
      <c r="BM55" s="16"/>
      <c r="BN55" s="16"/>
      <c r="BO55" s="17">
        <f>SUM(BK55:BN55)</f>
        <v>0</v>
      </c>
      <c r="BQ55" s="16"/>
      <c r="BR55" s="16"/>
      <c r="BS55" s="16"/>
      <c r="BT55" s="16"/>
      <c r="BU55" s="17">
        <f>SUM(BQ55:BT55)</f>
        <v>0</v>
      </c>
      <c r="BW55" s="16">
        <f t="shared" ref="BW55:BW56" si="66">C55+I55+O55+U55+AA55+AG55+AM55+AS55+AY55+BE55+BK55+BQ55</f>
        <v>116463</v>
      </c>
      <c r="BX55" s="16">
        <f t="shared" ref="BX55:BX56" si="67">D55+J55+P55+V55+AB55+AH55+AN55+AT55+AZ55+BF55+BL55+BR55</f>
        <v>17126</v>
      </c>
      <c r="BY55" s="16">
        <f t="shared" ref="BY55:BY56" si="68">E55+K55+Q55+W55+AC55+AI55+AO55+AU55+BA55+BG55+BM55+BS55</f>
        <v>1870410</v>
      </c>
      <c r="BZ55" s="16">
        <f t="shared" ref="BZ55:BZ56" si="69">F55+L55+R55+X55+AD55+AJ55+AP55+AV55+BB55+BH55+BN55+BT55</f>
        <v>1539534</v>
      </c>
      <c r="CA55" s="17">
        <f>SUM(BW55:BZ55)</f>
        <v>3543533</v>
      </c>
    </row>
    <row r="56" spans="1:79" x14ac:dyDescent="0.3">
      <c r="A56" s="32"/>
      <c r="B56" s="15" t="s">
        <v>22</v>
      </c>
      <c r="C56" s="18"/>
      <c r="D56" s="18"/>
      <c r="E56" s="18">
        <v>9.6000000000000002E-2</v>
      </c>
      <c r="F56" s="18">
        <v>0.152</v>
      </c>
      <c r="G56" s="18">
        <f>SUM(C56:F56)</f>
        <v>0.248</v>
      </c>
      <c r="I56" s="18"/>
      <c r="J56" s="18"/>
      <c r="K56" s="18">
        <v>9.2999999999999999E-2</v>
      </c>
      <c r="L56" s="18">
        <v>0.161</v>
      </c>
      <c r="M56" s="18">
        <f>SUM(I56:L56)</f>
        <v>0.254</v>
      </c>
      <c r="O56" s="18"/>
      <c r="P56" s="18"/>
      <c r="Q56" s="18">
        <v>9.4E-2</v>
      </c>
      <c r="R56" s="18">
        <v>0.16</v>
      </c>
      <c r="S56" s="18">
        <f>SUM(O56:R56)</f>
        <v>0.254</v>
      </c>
      <c r="U56" s="18"/>
      <c r="V56" s="18"/>
      <c r="W56" s="18">
        <v>9.2999999999999999E-2</v>
      </c>
      <c r="X56" s="18">
        <v>0.153</v>
      </c>
      <c r="Y56" s="18">
        <f>SUM(U56:X56)</f>
        <v>0.246</v>
      </c>
      <c r="AA56" s="18"/>
      <c r="AB56" s="18"/>
      <c r="AC56" s="18">
        <v>9.5000000000000001E-2</v>
      </c>
      <c r="AD56" s="18">
        <v>0.158</v>
      </c>
      <c r="AE56" s="18">
        <f>SUM(AA56:AD56)</f>
        <v>0.253</v>
      </c>
      <c r="AG56" s="18"/>
      <c r="AH56" s="18"/>
      <c r="AI56" s="18">
        <v>9.4E-2</v>
      </c>
      <c r="AJ56" s="18">
        <v>0.16400000000000001</v>
      </c>
      <c r="AK56" s="18">
        <f>SUM(AG56:AJ56)</f>
        <v>0.25800000000000001</v>
      </c>
      <c r="AM56" s="18"/>
      <c r="AN56" s="18"/>
      <c r="AO56" s="18">
        <v>0.1</v>
      </c>
      <c r="AP56" s="18">
        <v>0.185</v>
      </c>
      <c r="AQ56" s="18">
        <f>SUM(AM56:AP56)</f>
        <v>0.28500000000000003</v>
      </c>
      <c r="AS56" s="18">
        <v>4.0000000000000001E-3</v>
      </c>
      <c r="AT56" s="18">
        <v>3.0000000000000001E-3</v>
      </c>
      <c r="AU56" s="18">
        <v>0.105</v>
      </c>
      <c r="AV56" s="18">
        <v>0.16800000000000001</v>
      </c>
      <c r="AW56" s="18">
        <f>SUM(AS56:AV56)</f>
        <v>0.28000000000000003</v>
      </c>
      <c r="AY56" s="18"/>
      <c r="AZ56" s="18"/>
      <c r="BA56" s="18"/>
      <c r="BB56" s="18"/>
      <c r="BC56" s="18">
        <f>SUM(AY56:BB56)</f>
        <v>0</v>
      </c>
      <c r="BE56" s="18"/>
      <c r="BF56" s="18"/>
      <c r="BG56" s="18"/>
      <c r="BH56" s="18"/>
      <c r="BI56" s="18">
        <f>SUM(BE56:BH56)</f>
        <v>0</v>
      </c>
      <c r="BK56" s="18"/>
      <c r="BL56" s="18"/>
      <c r="BM56" s="18"/>
      <c r="BN56" s="18"/>
      <c r="BO56" s="18">
        <f>SUM(BK56:BN56)</f>
        <v>0</v>
      </c>
      <c r="BQ56" s="18"/>
      <c r="BR56" s="18"/>
      <c r="BS56" s="18"/>
      <c r="BT56" s="18"/>
      <c r="BU56" s="18">
        <f>SUM(BQ56:BT56)</f>
        <v>0</v>
      </c>
      <c r="BW56" s="18">
        <f t="shared" si="66"/>
        <v>4.0000000000000001E-3</v>
      </c>
      <c r="BX56" s="18">
        <f t="shared" si="67"/>
        <v>3.0000000000000001E-3</v>
      </c>
      <c r="BY56" s="18">
        <f t="shared" si="68"/>
        <v>0.76999999999999991</v>
      </c>
      <c r="BZ56" s="18">
        <f t="shared" si="69"/>
        <v>1.3009999999999999</v>
      </c>
      <c r="CA56" s="18">
        <f>SUM(BW56:BZ56)</f>
        <v>2.0779999999999998</v>
      </c>
    </row>
    <row r="57" spans="1:79" ht="8.25" customHeight="1" x14ac:dyDescent="0.3">
      <c r="A57" s="10"/>
      <c r="B57" s="11"/>
      <c r="C57" s="12"/>
      <c r="D57" s="12"/>
      <c r="E57" s="12"/>
      <c r="F57" s="12"/>
      <c r="G57" s="12"/>
      <c r="I57" s="12"/>
      <c r="J57" s="12"/>
      <c r="K57" s="12"/>
      <c r="L57" s="12"/>
      <c r="M57" s="12"/>
      <c r="O57" s="12"/>
      <c r="P57" s="12"/>
      <c r="Q57" s="12"/>
      <c r="R57" s="12"/>
      <c r="S57" s="12"/>
      <c r="U57" s="12"/>
      <c r="V57" s="12"/>
      <c r="W57" s="12"/>
      <c r="X57" s="12"/>
      <c r="Y57" s="12"/>
      <c r="AA57" s="12"/>
      <c r="AB57" s="12"/>
      <c r="AC57" s="12"/>
      <c r="AD57" s="12"/>
      <c r="AE57" s="12"/>
      <c r="AG57" s="12"/>
      <c r="AH57" s="12"/>
      <c r="AI57" s="12"/>
      <c r="AJ57" s="12"/>
      <c r="AK57" s="12"/>
      <c r="AL57" s="7"/>
      <c r="AM57" s="12"/>
      <c r="AN57" s="12"/>
      <c r="AO57" s="12"/>
      <c r="AP57" s="12"/>
      <c r="AQ57" s="12"/>
      <c r="AS57" s="12"/>
      <c r="AT57" s="12"/>
      <c r="AU57" s="12"/>
      <c r="AV57" s="12"/>
      <c r="AW57" s="12"/>
      <c r="AY57" s="12"/>
      <c r="AZ57" s="12"/>
      <c r="BA57" s="12"/>
      <c r="BB57" s="12"/>
      <c r="BC57" s="12"/>
      <c r="BE57" s="12"/>
      <c r="BF57" s="12"/>
      <c r="BG57" s="12"/>
      <c r="BH57" s="12"/>
      <c r="BI57" s="12"/>
      <c r="BK57" s="12"/>
      <c r="BL57" s="12"/>
      <c r="BM57" s="12"/>
      <c r="BN57" s="12"/>
      <c r="BO57" s="12"/>
      <c r="BQ57" s="12"/>
      <c r="BR57" s="12"/>
      <c r="BS57" s="12"/>
      <c r="BT57" s="12"/>
      <c r="BU57" s="12"/>
      <c r="BW57" s="12"/>
      <c r="BX57" s="12"/>
      <c r="BY57" s="12"/>
      <c r="BZ57" s="12"/>
      <c r="CA57" s="12"/>
    </row>
    <row r="58" spans="1:79" ht="39" x14ac:dyDescent="0.3">
      <c r="A58" s="13" t="s">
        <v>45</v>
      </c>
      <c r="B58" s="24"/>
      <c r="C58" s="24"/>
      <c r="D58" s="24"/>
      <c r="E58" s="24"/>
      <c r="F58" s="24"/>
      <c r="G58" s="24"/>
    </row>
    <row r="59" spans="1:79" ht="18.75" customHeight="1" x14ac:dyDescent="0.3">
      <c r="A59" s="32" t="s">
        <v>46</v>
      </c>
      <c r="B59" s="15" t="s">
        <v>21</v>
      </c>
      <c r="C59" s="16"/>
      <c r="D59" s="16"/>
      <c r="E59" s="16">
        <v>414705</v>
      </c>
      <c r="F59" s="16"/>
      <c r="G59" s="17">
        <f>SUM(C59:F59)</f>
        <v>414705</v>
      </c>
      <c r="I59" s="16"/>
      <c r="J59" s="16"/>
      <c r="K59" s="16">
        <v>370731</v>
      </c>
      <c r="L59" s="16"/>
      <c r="M59" s="17">
        <f>SUM(I59:L59)</f>
        <v>370731</v>
      </c>
      <c r="O59" s="16"/>
      <c r="P59" s="16"/>
      <c r="Q59" s="16">
        <v>426876</v>
      </c>
      <c r="R59" s="16"/>
      <c r="S59" s="17">
        <f>SUM(O59:R59)</f>
        <v>426876</v>
      </c>
      <c r="U59" s="16"/>
      <c r="V59" s="16"/>
      <c r="W59" s="16">
        <v>399839</v>
      </c>
      <c r="X59" s="16"/>
      <c r="Y59" s="17">
        <f>SUM(U59:X59)</f>
        <v>399839</v>
      </c>
      <c r="AA59" s="16"/>
      <c r="AB59" s="16"/>
      <c r="AC59" s="16">
        <v>412339</v>
      </c>
      <c r="AD59" s="16"/>
      <c r="AE59" s="17">
        <f>SUM(AA59:AD59)</f>
        <v>412339</v>
      </c>
      <c r="AG59" s="16"/>
      <c r="AH59" s="16"/>
      <c r="AI59" s="16">
        <v>435027</v>
      </c>
      <c r="AJ59" s="16"/>
      <c r="AK59" s="17">
        <f>SUM(AG59:AJ59)</f>
        <v>435027</v>
      </c>
      <c r="AM59" s="16"/>
      <c r="AN59" s="16"/>
      <c r="AO59" s="16">
        <v>473426</v>
      </c>
      <c r="AP59" s="16"/>
      <c r="AQ59" s="17">
        <f>SUM(AM59:AP59)</f>
        <v>473426</v>
      </c>
      <c r="AS59" s="16"/>
      <c r="AT59" s="16"/>
      <c r="AU59" s="16">
        <v>459288</v>
      </c>
      <c r="AV59" s="16"/>
      <c r="AW59" s="17">
        <f>SUM(AS59:AV59)</f>
        <v>459288</v>
      </c>
      <c r="AY59" s="16"/>
      <c r="AZ59" s="16"/>
      <c r="BA59" s="16"/>
      <c r="BB59" s="16"/>
      <c r="BC59" s="17">
        <f>SUM(AY59:BB59)</f>
        <v>0</v>
      </c>
      <c r="BE59" s="16"/>
      <c r="BF59" s="16"/>
      <c r="BG59" s="16"/>
      <c r="BH59" s="16"/>
      <c r="BI59" s="17">
        <f>SUM(BE59:BH59)</f>
        <v>0</v>
      </c>
      <c r="BK59" s="16"/>
      <c r="BL59" s="16"/>
      <c r="BM59" s="16"/>
      <c r="BN59" s="16"/>
      <c r="BO59" s="17">
        <f>SUM(BK59:BN59)</f>
        <v>0</v>
      </c>
      <c r="BQ59" s="16"/>
      <c r="BR59" s="16"/>
      <c r="BS59" s="16"/>
      <c r="BT59" s="16"/>
      <c r="BU59" s="17">
        <f>SUM(BQ59:BT59)</f>
        <v>0</v>
      </c>
      <c r="BW59" s="16">
        <f t="shared" ref="BW59:BW60" si="70">C59+I59+O59+U59+AA59+AG59+AM59+AS59+AY59+BE59+BK59+BQ59</f>
        <v>0</v>
      </c>
      <c r="BX59" s="16">
        <f t="shared" ref="BX59:BX60" si="71">D59+J59+P59+V59+AB59+AH59+AN59+AT59+AZ59+BF59+BL59+BR59</f>
        <v>0</v>
      </c>
      <c r="BY59" s="16">
        <f t="shared" ref="BY59:BY60" si="72">E59+K59+Q59+W59+AC59+AI59+AO59+AU59+BA59+BG59+BM59+BS59</f>
        <v>3392231</v>
      </c>
      <c r="BZ59" s="16">
        <f t="shared" ref="BZ59:BZ60" si="73">F59+L59+R59+X59+AD59+AJ59+AP59+AV59+BB59+BH59+BN59+BT59</f>
        <v>0</v>
      </c>
      <c r="CA59" s="17">
        <f>SUM(BW59:BZ59)</f>
        <v>3392231</v>
      </c>
    </row>
    <row r="60" spans="1:79" ht="18.75" customHeight="1" x14ac:dyDescent="0.3">
      <c r="A60" s="32"/>
      <c r="B60" s="15" t="s">
        <v>22</v>
      </c>
      <c r="C60" s="18"/>
      <c r="D60" s="18"/>
      <c r="E60" s="18">
        <v>0.63700000000000001</v>
      </c>
      <c r="F60" s="18"/>
      <c r="G60" s="18">
        <f>SUM(C60:F60)</f>
        <v>0.63700000000000001</v>
      </c>
      <c r="I60" s="18"/>
      <c r="J60" s="18"/>
      <c r="K60" s="18">
        <v>0.63400000000000001</v>
      </c>
      <c r="L60" s="18"/>
      <c r="M60" s="18">
        <f>SUM(I60:L60)</f>
        <v>0.63400000000000001</v>
      </c>
      <c r="O60" s="18"/>
      <c r="P60" s="18"/>
      <c r="Q60" s="18">
        <v>0.64500000000000002</v>
      </c>
      <c r="R60" s="18"/>
      <c r="S60" s="18">
        <f>SUM(O60:R60)</f>
        <v>0.64500000000000002</v>
      </c>
      <c r="U60" s="18"/>
      <c r="V60" s="18"/>
      <c r="W60" s="18">
        <v>0.64700000000000002</v>
      </c>
      <c r="X60" s="18"/>
      <c r="Y60" s="18">
        <f>SUM(U60:X60)</f>
        <v>0.64700000000000002</v>
      </c>
      <c r="AA60" s="18"/>
      <c r="AB60" s="18"/>
      <c r="AC60" s="18">
        <v>0.65400000000000003</v>
      </c>
      <c r="AD60" s="18"/>
      <c r="AE60" s="18">
        <f>SUM(AA60:AD60)</f>
        <v>0.65400000000000003</v>
      </c>
      <c r="AG60" s="18"/>
      <c r="AH60" s="18"/>
      <c r="AI60" s="18">
        <v>0.7</v>
      </c>
      <c r="AJ60" s="18"/>
      <c r="AK60" s="18">
        <f>SUM(AG60:AJ60)</f>
        <v>0.7</v>
      </c>
      <c r="AM60" s="18"/>
      <c r="AN60" s="18"/>
      <c r="AO60" s="18">
        <v>0.747</v>
      </c>
      <c r="AP60" s="18"/>
      <c r="AQ60" s="18">
        <f>SUM(AM60:AP60)</f>
        <v>0.747</v>
      </c>
      <c r="AS60" s="18"/>
      <c r="AT60" s="18"/>
      <c r="AU60" s="18">
        <v>0.71599999999999997</v>
      </c>
      <c r="AV60" s="18"/>
      <c r="AW60" s="18">
        <f>SUM(AS60:AV60)</f>
        <v>0.71599999999999997</v>
      </c>
      <c r="AY60" s="18"/>
      <c r="AZ60" s="18"/>
      <c r="BA60" s="18"/>
      <c r="BB60" s="18"/>
      <c r="BC60" s="18">
        <f>SUM(AY60:BB60)</f>
        <v>0</v>
      </c>
      <c r="BE60" s="18"/>
      <c r="BF60" s="18"/>
      <c r="BG60" s="18"/>
      <c r="BH60" s="18"/>
      <c r="BI60" s="18">
        <f>SUM(BE60:BH60)</f>
        <v>0</v>
      </c>
      <c r="BK60" s="18"/>
      <c r="BL60" s="18"/>
      <c r="BM60" s="18"/>
      <c r="BN60" s="18"/>
      <c r="BO60" s="18">
        <f>SUM(BK60:BN60)</f>
        <v>0</v>
      </c>
      <c r="BQ60" s="18"/>
      <c r="BR60" s="18"/>
      <c r="BS60" s="18"/>
      <c r="BT60" s="18"/>
      <c r="BU60" s="18">
        <f>SUM(BQ60:BT60)</f>
        <v>0</v>
      </c>
      <c r="BW60" s="18">
        <f t="shared" si="70"/>
        <v>0</v>
      </c>
      <c r="BX60" s="18">
        <f t="shared" si="71"/>
        <v>0</v>
      </c>
      <c r="BY60" s="18">
        <f t="shared" si="72"/>
        <v>5.38</v>
      </c>
      <c r="BZ60" s="18">
        <f t="shared" si="73"/>
        <v>0</v>
      </c>
      <c r="CA60" s="18">
        <f>SUM(BW60:BZ60)</f>
        <v>5.38</v>
      </c>
    </row>
    <row r="61" spans="1:79" ht="8.25" customHeight="1" x14ac:dyDescent="0.3">
      <c r="A61" s="10"/>
      <c r="B61" s="11"/>
      <c r="C61" s="12"/>
      <c r="D61" s="12"/>
      <c r="E61" s="12"/>
      <c r="F61" s="12"/>
      <c r="G61" s="12"/>
      <c r="I61" s="12"/>
      <c r="J61" s="12"/>
      <c r="K61" s="12"/>
      <c r="L61" s="12"/>
      <c r="M61" s="12"/>
      <c r="O61" s="12"/>
      <c r="P61" s="12"/>
      <c r="Q61" s="12"/>
      <c r="R61" s="12"/>
      <c r="S61" s="12"/>
      <c r="U61" s="12"/>
      <c r="V61" s="12"/>
      <c r="W61" s="12"/>
      <c r="X61" s="12"/>
      <c r="Y61" s="12"/>
      <c r="AA61" s="12"/>
      <c r="AB61" s="12"/>
      <c r="AC61" s="12"/>
      <c r="AD61" s="12"/>
      <c r="AE61" s="12"/>
      <c r="AG61" s="12"/>
      <c r="AH61" s="12"/>
      <c r="AI61" s="12"/>
      <c r="AJ61" s="12"/>
      <c r="AK61" s="12"/>
      <c r="AL61" s="7"/>
      <c r="AM61" s="12"/>
      <c r="AN61" s="12"/>
      <c r="AO61" s="12"/>
      <c r="AP61" s="12"/>
      <c r="AQ61" s="12"/>
      <c r="AS61" s="12"/>
      <c r="AT61" s="12"/>
      <c r="AU61" s="12"/>
      <c r="AV61" s="12"/>
      <c r="AW61" s="12"/>
      <c r="AY61" s="12"/>
      <c r="AZ61" s="12"/>
      <c r="BA61" s="12"/>
      <c r="BB61" s="12"/>
      <c r="BC61" s="12"/>
      <c r="BE61" s="12"/>
      <c r="BF61" s="12"/>
      <c r="BG61" s="12"/>
      <c r="BH61" s="12"/>
      <c r="BI61" s="12"/>
      <c r="BK61" s="12"/>
      <c r="BL61" s="12"/>
      <c r="BM61" s="12"/>
      <c r="BN61" s="12"/>
      <c r="BO61" s="12"/>
      <c r="BQ61" s="12"/>
      <c r="BR61" s="12"/>
      <c r="BS61" s="12"/>
      <c r="BT61" s="12"/>
      <c r="BU61" s="12"/>
      <c r="BW61" s="12"/>
      <c r="BX61" s="12"/>
      <c r="BY61" s="12"/>
      <c r="BZ61" s="12"/>
      <c r="CA61" s="12"/>
    </row>
    <row r="62" spans="1:79" ht="39" x14ac:dyDescent="0.3">
      <c r="A62" s="13" t="s">
        <v>48</v>
      </c>
      <c r="B62" s="24"/>
      <c r="C62" s="24"/>
      <c r="D62" s="24"/>
      <c r="E62" s="24"/>
      <c r="F62" s="24"/>
      <c r="G62" s="24"/>
    </row>
    <row r="63" spans="1:79" ht="15" customHeight="1" x14ac:dyDescent="0.3">
      <c r="A63" s="32" t="s">
        <v>49</v>
      </c>
      <c r="B63" s="15" t="s">
        <v>21</v>
      </c>
      <c r="C63" s="16"/>
      <c r="D63" s="16"/>
      <c r="E63" s="16">
        <v>583075</v>
      </c>
      <c r="F63" s="16">
        <v>56602</v>
      </c>
      <c r="G63" s="17">
        <f>SUM(C63:F63)</f>
        <v>639677</v>
      </c>
      <c r="I63" s="16"/>
      <c r="J63" s="16"/>
      <c r="K63" s="16">
        <v>558031</v>
      </c>
      <c r="L63" s="16">
        <v>59586</v>
      </c>
      <c r="M63" s="17">
        <f>SUM(I63:L63)</f>
        <v>617617</v>
      </c>
      <c r="O63" s="16"/>
      <c r="P63" s="16"/>
      <c r="Q63" s="16">
        <v>582418</v>
      </c>
      <c r="R63" s="16">
        <v>85385</v>
      </c>
      <c r="S63" s="17">
        <f>SUM(O63:R63)</f>
        <v>667803</v>
      </c>
      <c r="U63" s="16"/>
      <c r="V63" s="16"/>
      <c r="W63" s="16">
        <v>552882</v>
      </c>
      <c r="X63" s="16">
        <v>56499</v>
      </c>
      <c r="Y63" s="17">
        <f>SUM(U63:X63)</f>
        <v>609381</v>
      </c>
      <c r="AA63" s="16"/>
      <c r="AB63" s="16"/>
      <c r="AC63" s="16">
        <v>572333</v>
      </c>
      <c r="AD63" s="16">
        <v>56775</v>
      </c>
      <c r="AE63" s="17">
        <f>SUM(AA63:AD63)</f>
        <v>629108</v>
      </c>
      <c r="AG63" s="16"/>
      <c r="AH63" s="16"/>
      <c r="AI63" s="16">
        <v>599850</v>
      </c>
      <c r="AJ63" s="16">
        <v>48276</v>
      </c>
      <c r="AK63" s="17">
        <f>SUM(AG63:AJ63)</f>
        <v>648126</v>
      </c>
      <c r="AM63" s="16"/>
      <c r="AN63" s="16"/>
      <c r="AO63" s="16">
        <v>588102</v>
      </c>
      <c r="AP63" s="16">
        <v>61319</v>
      </c>
      <c r="AQ63" s="17">
        <f>SUM(AM63:AP63)</f>
        <v>649421</v>
      </c>
      <c r="AS63" s="16"/>
      <c r="AT63" s="16"/>
      <c r="AU63" s="16">
        <v>558704</v>
      </c>
      <c r="AV63" s="16">
        <v>62801</v>
      </c>
      <c r="AW63" s="17">
        <f>SUM(AS63:AV63)</f>
        <v>621505</v>
      </c>
      <c r="AY63" s="16"/>
      <c r="AZ63" s="16"/>
      <c r="BA63" s="16"/>
      <c r="BB63" s="16"/>
      <c r="BC63" s="17">
        <f>SUM(AY63:BB63)</f>
        <v>0</v>
      </c>
      <c r="BE63" s="16"/>
      <c r="BF63" s="16"/>
      <c r="BG63" s="16"/>
      <c r="BH63" s="16"/>
      <c r="BI63" s="17">
        <f>SUM(BE63:BH63)</f>
        <v>0</v>
      </c>
      <c r="BK63" s="16"/>
      <c r="BL63" s="16"/>
      <c r="BM63" s="16"/>
      <c r="BN63" s="16"/>
      <c r="BO63" s="17">
        <f>SUM(BK63:BN63)</f>
        <v>0</v>
      </c>
      <c r="BQ63" s="16"/>
      <c r="BR63" s="16"/>
      <c r="BS63" s="16"/>
      <c r="BT63" s="16"/>
      <c r="BU63" s="17">
        <f>SUM(BQ63:BT63)</f>
        <v>0</v>
      </c>
      <c r="BW63" s="16">
        <f t="shared" ref="BW63:BW64" si="74">C63+I63+O63+U63+AA63+AG63+AM63+AS63+AY63+BE63+BK63+BQ63</f>
        <v>0</v>
      </c>
      <c r="BX63" s="16">
        <f t="shared" ref="BX63:BX64" si="75">D63+J63+P63+V63+AB63+AH63+AN63+AT63+AZ63+BF63+BL63+BR63</f>
        <v>0</v>
      </c>
      <c r="BY63" s="16">
        <f t="shared" ref="BY63:BY64" si="76">E63+K63+Q63+W63+AC63+AI63+AO63+AU63+BA63+BG63+BM63+BS63</f>
        <v>4595395</v>
      </c>
      <c r="BZ63" s="16">
        <f t="shared" ref="BZ63:BZ64" si="77">F63+L63+R63+X63+AD63+AJ63+AP63+AV63+BB63+BH63+BN63+BT63</f>
        <v>487243</v>
      </c>
      <c r="CA63" s="17">
        <f>SUM(BW63:BZ63)</f>
        <v>5082638</v>
      </c>
    </row>
    <row r="64" spans="1:79" x14ac:dyDescent="0.3">
      <c r="A64" s="32"/>
      <c r="B64" s="15" t="s">
        <v>22</v>
      </c>
      <c r="C64" s="18"/>
      <c r="D64" s="18"/>
      <c r="E64" s="18"/>
      <c r="F64" s="18"/>
      <c r="G64" s="18">
        <f>SUM(C64:F64)</f>
        <v>0</v>
      </c>
      <c r="I64" s="18"/>
      <c r="J64" s="18"/>
      <c r="K64" s="18"/>
      <c r="L64" s="18"/>
      <c r="M64" s="18">
        <f>SUM(I64:L64)</f>
        <v>0</v>
      </c>
      <c r="O64" s="18"/>
      <c r="P64" s="18"/>
      <c r="Q64" s="18"/>
      <c r="R64" s="18"/>
      <c r="S64" s="18">
        <f>SUM(O64:R64)</f>
        <v>0</v>
      </c>
      <c r="U64" s="18"/>
      <c r="V64" s="18"/>
      <c r="W64" s="18"/>
      <c r="X64" s="18"/>
      <c r="Y64" s="18">
        <f>SUM(U64:X64)</f>
        <v>0</v>
      </c>
      <c r="AA64" s="18"/>
      <c r="AB64" s="18"/>
      <c r="AC64" s="18"/>
      <c r="AD64" s="18"/>
      <c r="AE64" s="18">
        <f>SUM(AA64:AD64)</f>
        <v>0</v>
      </c>
      <c r="AG64" s="18"/>
      <c r="AH64" s="18"/>
      <c r="AI64" s="18"/>
      <c r="AJ64" s="18"/>
      <c r="AK64" s="18">
        <f>SUM(AG64:AJ64)</f>
        <v>0</v>
      </c>
      <c r="AM64" s="18"/>
      <c r="AN64" s="18"/>
      <c r="AO64" s="18"/>
      <c r="AP64" s="18"/>
      <c r="AQ64" s="18">
        <f>SUM(AM64:AP64)</f>
        <v>0</v>
      </c>
      <c r="AS64" s="18"/>
      <c r="AT64" s="18"/>
      <c r="AU64" s="18"/>
      <c r="AV64" s="18"/>
      <c r="AW64" s="18">
        <f>SUM(AS64:AV64)</f>
        <v>0</v>
      </c>
      <c r="AY64" s="18"/>
      <c r="AZ64" s="18"/>
      <c r="BA64" s="18"/>
      <c r="BB64" s="18"/>
      <c r="BC64" s="18">
        <f>SUM(AY64:BB64)</f>
        <v>0</v>
      </c>
      <c r="BE64" s="18"/>
      <c r="BF64" s="18"/>
      <c r="BG64" s="18"/>
      <c r="BH64" s="18"/>
      <c r="BI64" s="18">
        <f>SUM(BE64:BH64)</f>
        <v>0</v>
      </c>
      <c r="BK64" s="18"/>
      <c r="BL64" s="18"/>
      <c r="BM64" s="18"/>
      <c r="BN64" s="18"/>
      <c r="BO64" s="18">
        <f>SUM(BK64:BN64)</f>
        <v>0</v>
      </c>
      <c r="BQ64" s="18"/>
      <c r="BR64" s="18"/>
      <c r="BS64" s="18"/>
      <c r="BT64" s="18"/>
      <c r="BU64" s="18">
        <f>SUM(BQ64:BT64)</f>
        <v>0</v>
      </c>
      <c r="BW64" s="18">
        <f t="shared" si="74"/>
        <v>0</v>
      </c>
      <c r="BX64" s="18">
        <f t="shared" si="75"/>
        <v>0</v>
      </c>
      <c r="BY64" s="18">
        <f t="shared" si="76"/>
        <v>0</v>
      </c>
      <c r="BZ64" s="18">
        <f t="shared" si="77"/>
        <v>0</v>
      </c>
      <c r="CA64" s="18">
        <f>SUM(BW64:BZ64)</f>
        <v>0</v>
      </c>
    </row>
    <row r="65" spans="1:79" ht="8.25" customHeight="1" x14ac:dyDescent="0.3">
      <c r="A65" s="10"/>
      <c r="B65" s="11"/>
      <c r="C65" s="12"/>
      <c r="D65" s="12"/>
      <c r="E65" s="12"/>
      <c r="F65" s="12"/>
      <c r="G65" s="12"/>
      <c r="I65" s="12"/>
      <c r="J65" s="12"/>
      <c r="K65" s="12"/>
      <c r="L65" s="12"/>
      <c r="M65" s="12"/>
      <c r="O65" s="12"/>
      <c r="P65" s="12"/>
      <c r="Q65" s="12"/>
      <c r="R65" s="12"/>
      <c r="S65" s="12"/>
      <c r="U65" s="12"/>
      <c r="V65" s="12"/>
      <c r="W65" s="12"/>
      <c r="X65" s="12"/>
      <c r="Y65" s="12"/>
      <c r="AA65" s="12"/>
      <c r="AB65" s="12"/>
      <c r="AC65" s="12"/>
      <c r="AD65" s="12"/>
      <c r="AE65" s="12"/>
      <c r="AG65" s="12"/>
      <c r="AH65" s="12"/>
      <c r="AI65" s="12"/>
      <c r="AJ65" s="12"/>
      <c r="AK65" s="12"/>
      <c r="AL65" s="7"/>
      <c r="AM65" s="12"/>
      <c r="AN65" s="12"/>
      <c r="AO65" s="12"/>
      <c r="AP65" s="12"/>
      <c r="AQ65" s="12"/>
      <c r="AS65" s="12"/>
      <c r="AT65" s="12"/>
      <c r="AU65" s="12"/>
      <c r="AV65" s="12"/>
      <c r="AW65" s="12"/>
      <c r="AY65" s="12"/>
      <c r="AZ65" s="12"/>
      <c r="BA65" s="12"/>
      <c r="BB65" s="12"/>
      <c r="BC65" s="12"/>
      <c r="BE65" s="12"/>
      <c r="BF65" s="12"/>
      <c r="BG65" s="12"/>
      <c r="BH65" s="12"/>
      <c r="BI65" s="12"/>
      <c r="BK65" s="12"/>
      <c r="BL65" s="12"/>
      <c r="BM65" s="12"/>
      <c r="BN65" s="12"/>
      <c r="BO65" s="12"/>
      <c r="BQ65" s="12"/>
      <c r="BR65" s="12"/>
      <c r="BS65" s="12"/>
      <c r="BT65" s="12"/>
      <c r="BU65" s="12"/>
      <c r="BW65" s="12"/>
      <c r="BX65" s="12"/>
      <c r="BY65" s="12"/>
      <c r="BZ65" s="12"/>
      <c r="CA65" s="12"/>
    </row>
    <row r="66" spans="1:79" ht="39" x14ac:dyDescent="0.3">
      <c r="A66" s="13" t="s">
        <v>50</v>
      </c>
      <c r="B66" s="24"/>
      <c r="C66" s="24"/>
      <c r="D66" s="24"/>
      <c r="E66" s="24"/>
      <c r="F66" s="24"/>
      <c r="G66" s="24"/>
    </row>
    <row r="67" spans="1:79" ht="18" customHeight="1" x14ac:dyDescent="0.3">
      <c r="A67" s="32" t="s">
        <v>51</v>
      </c>
      <c r="B67" s="15" t="s">
        <v>21</v>
      </c>
      <c r="C67" s="16"/>
      <c r="D67" s="16"/>
      <c r="E67" s="16">
        <v>506619</v>
      </c>
      <c r="F67" s="16">
        <v>279685</v>
      </c>
      <c r="G67" s="17">
        <f>SUM(C67:F67)</f>
        <v>786304</v>
      </c>
      <c r="I67" s="16"/>
      <c r="J67" s="16"/>
      <c r="K67" s="16">
        <v>470066</v>
      </c>
      <c r="L67" s="16">
        <v>258543</v>
      </c>
      <c r="M67" s="17">
        <f>SUM(I67:L67)</f>
        <v>728609</v>
      </c>
      <c r="O67" s="16"/>
      <c r="P67" s="16"/>
      <c r="Q67" s="16">
        <v>489246</v>
      </c>
      <c r="R67" s="16">
        <v>266814</v>
      </c>
      <c r="S67" s="17">
        <f>SUM(O67:R67)</f>
        <v>756060</v>
      </c>
      <c r="U67" s="16"/>
      <c r="V67" s="16"/>
      <c r="W67" s="16">
        <v>464894</v>
      </c>
      <c r="X67" s="16">
        <v>263787</v>
      </c>
      <c r="Y67" s="17">
        <f>SUM(U67:X67)</f>
        <v>728681</v>
      </c>
      <c r="AA67" s="16"/>
      <c r="AB67" s="16"/>
      <c r="AC67" s="16">
        <v>504315</v>
      </c>
      <c r="AD67" s="16">
        <v>263707</v>
      </c>
      <c r="AE67" s="17">
        <f>SUM(AA67:AD67)</f>
        <v>768022</v>
      </c>
      <c r="AG67" s="16"/>
      <c r="AH67" s="16"/>
      <c r="AI67" s="16">
        <v>433586</v>
      </c>
      <c r="AJ67" s="16">
        <v>195674</v>
      </c>
      <c r="AK67" s="17">
        <f>SUM(AG67:AJ67)</f>
        <v>629260</v>
      </c>
      <c r="AM67" s="16"/>
      <c r="AN67" s="16"/>
      <c r="AO67" s="16">
        <v>388217</v>
      </c>
      <c r="AP67" s="16">
        <v>218586</v>
      </c>
      <c r="AQ67" s="17">
        <f>SUM(AM67:AP67)</f>
        <v>606803</v>
      </c>
      <c r="AS67" s="16"/>
      <c r="AT67" s="16"/>
      <c r="AU67" s="16">
        <v>233896</v>
      </c>
      <c r="AV67" s="16">
        <v>134820</v>
      </c>
      <c r="AW67" s="17">
        <f>SUM(AS67:AV67)</f>
        <v>368716</v>
      </c>
      <c r="AY67" s="16"/>
      <c r="AZ67" s="16"/>
      <c r="BA67" s="16"/>
      <c r="BB67" s="16"/>
      <c r="BC67" s="17">
        <f>SUM(AY67:BB67)</f>
        <v>0</v>
      </c>
      <c r="BE67" s="16"/>
      <c r="BF67" s="16"/>
      <c r="BG67" s="16"/>
      <c r="BH67" s="16"/>
      <c r="BI67" s="17">
        <f>SUM(BE67:BH67)</f>
        <v>0</v>
      </c>
      <c r="BK67" s="16"/>
      <c r="BL67" s="16"/>
      <c r="BM67" s="16"/>
      <c r="BN67" s="16"/>
      <c r="BO67" s="17">
        <f>SUM(BK67:BN67)</f>
        <v>0</v>
      </c>
      <c r="BQ67" s="16"/>
      <c r="BR67" s="16"/>
      <c r="BS67" s="16"/>
      <c r="BT67" s="16"/>
      <c r="BU67" s="17">
        <f>SUM(BQ67:BT67)</f>
        <v>0</v>
      </c>
      <c r="BW67" s="16">
        <f t="shared" ref="BW67:BW68" si="78">C67+I67+O67+U67+AA67+AG67+AM67+AS67+AY67+BE67+BK67+BQ67</f>
        <v>0</v>
      </c>
      <c r="BX67" s="16">
        <f t="shared" ref="BX67:BX68" si="79">D67+J67+P67+V67+AB67+AH67+AN67+AT67+AZ67+BF67+BL67+BR67</f>
        <v>0</v>
      </c>
      <c r="BY67" s="16">
        <f t="shared" ref="BY67:BY68" si="80">E67+K67+Q67+W67+AC67+AI67+AO67+AU67+BA67+BG67+BM67+BS67</f>
        <v>3490839</v>
      </c>
      <c r="BZ67" s="16">
        <f>F67+L67+R67+X67+AD67+AJ67+AP67+AV67+BB67+BH67+BN67+BT67</f>
        <v>1881616</v>
      </c>
      <c r="CA67" s="17">
        <f>SUM(BW67:BZ67)</f>
        <v>5372455</v>
      </c>
    </row>
    <row r="68" spans="1:79" ht="18" customHeight="1" x14ac:dyDescent="0.3">
      <c r="A68" s="32"/>
      <c r="B68" s="15" t="s">
        <v>22</v>
      </c>
      <c r="C68" s="18"/>
      <c r="D68" s="18"/>
      <c r="E68" s="18"/>
      <c r="F68" s="18"/>
      <c r="G68" s="18">
        <f>SUM(C68:F68)</f>
        <v>0</v>
      </c>
      <c r="I68" s="18"/>
      <c r="J68" s="18"/>
      <c r="K68" s="18"/>
      <c r="L68" s="18"/>
      <c r="M68" s="18">
        <f>SUM(I68:L68)</f>
        <v>0</v>
      </c>
      <c r="O68" s="18"/>
      <c r="P68" s="18"/>
      <c r="Q68" s="18"/>
      <c r="R68" s="18"/>
      <c r="S68" s="18">
        <f>SUM(O68:R68)</f>
        <v>0</v>
      </c>
      <c r="U68" s="18"/>
      <c r="V68" s="18"/>
      <c r="W68" s="18"/>
      <c r="X68" s="18"/>
      <c r="Y68" s="18">
        <f>SUM(U68:X68)</f>
        <v>0</v>
      </c>
      <c r="AA68" s="18"/>
      <c r="AB68" s="18"/>
      <c r="AC68" s="18"/>
      <c r="AD68" s="18"/>
      <c r="AE68" s="18">
        <f>SUM(AA68:AD68)</f>
        <v>0</v>
      </c>
      <c r="AG68" s="18"/>
      <c r="AH68" s="18"/>
      <c r="AI68" s="18"/>
      <c r="AJ68" s="18"/>
      <c r="AK68" s="18">
        <f>SUM(AG68:AJ68)</f>
        <v>0</v>
      </c>
      <c r="AM68" s="18"/>
      <c r="AN68" s="18"/>
      <c r="AO68" s="18"/>
      <c r="AP68" s="18"/>
      <c r="AQ68" s="18">
        <f>SUM(AM68:AP68)</f>
        <v>0</v>
      </c>
      <c r="AS68" s="18"/>
      <c r="AT68" s="18"/>
      <c r="AU68" s="18"/>
      <c r="AV68" s="18"/>
      <c r="AW68" s="18">
        <f>SUM(AS68:AV68)</f>
        <v>0</v>
      </c>
      <c r="AY68" s="18"/>
      <c r="AZ68" s="18"/>
      <c r="BA68" s="18"/>
      <c r="BB68" s="18"/>
      <c r="BC68" s="18">
        <f>SUM(AY68:BB68)</f>
        <v>0</v>
      </c>
      <c r="BE68" s="18"/>
      <c r="BF68" s="18"/>
      <c r="BG68" s="18"/>
      <c r="BH68" s="18"/>
      <c r="BI68" s="18">
        <f>SUM(BE68:BH68)</f>
        <v>0</v>
      </c>
      <c r="BK68" s="18"/>
      <c r="BL68" s="18"/>
      <c r="BM68" s="18"/>
      <c r="BN68" s="18"/>
      <c r="BO68" s="18">
        <f>SUM(BK68:BN68)</f>
        <v>0</v>
      </c>
      <c r="BQ68" s="18"/>
      <c r="BR68" s="18"/>
      <c r="BS68" s="18"/>
      <c r="BT68" s="18"/>
      <c r="BU68" s="18">
        <f>SUM(BQ68:BT68)</f>
        <v>0</v>
      </c>
      <c r="BW68" s="18">
        <f t="shared" si="78"/>
        <v>0</v>
      </c>
      <c r="BX68" s="18">
        <f t="shared" si="79"/>
        <v>0</v>
      </c>
      <c r="BY68" s="18">
        <f t="shared" si="80"/>
        <v>0</v>
      </c>
      <c r="BZ68" s="18">
        <f t="shared" ref="BZ68" si="81">F68+L68+R68+X68+AD68+AJ68+AP68+AV68+BB68+BH68+BN68+BT68</f>
        <v>0</v>
      </c>
      <c r="CA68" s="18">
        <f>SUM(BW68:BZ68)</f>
        <v>0</v>
      </c>
    </row>
    <row r="69" spans="1:79" ht="8.25" customHeight="1" x14ac:dyDescent="0.3">
      <c r="A69" s="10"/>
      <c r="B69" s="11"/>
      <c r="C69" s="12"/>
      <c r="D69" s="12"/>
      <c r="E69" s="12"/>
      <c r="F69" s="12"/>
      <c r="G69" s="12"/>
      <c r="I69" s="12"/>
      <c r="J69" s="12"/>
      <c r="K69" s="12"/>
      <c r="L69" s="12"/>
      <c r="M69" s="12"/>
      <c r="O69" s="12"/>
      <c r="P69" s="12"/>
      <c r="Q69" s="12"/>
      <c r="R69" s="12"/>
      <c r="S69" s="12"/>
      <c r="U69" s="12"/>
      <c r="V69" s="12"/>
      <c r="W69" s="12"/>
      <c r="X69" s="12"/>
      <c r="Y69" s="12"/>
      <c r="AA69" s="12"/>
      <c r="AB69" s="12"/>
      <c r="AC69" s="12"/>
      <c r="AD69" s="12"/>
      <c r="AE69" s="12"/>
      <c r="AG69" s="12"/>
      <c r="AH69" s="12"/>
      <c r="AI69" s="12"/>
      <c r="AJ69" s="12"/>
      <c r="AK69" s="12"/>
      <c r="AL69" s="7"/>
      <c r="AM69" s="12"/>
      <c r="AN69" s="12"/>
      <c r="AO69" s="12"/>
      <c r="AP69" s="12"/>
      <c r="AQ69" s="12"/>
      <c r="AS69" s="12"/>
      <c r="AT69" s="12"/>
      <c r="AU69" s="12"/>
      <c r="AV69" s="12"/>
      <c r="AW69" s="12"/>
      <c r="AY69" s="12"/>
      <c r="AZ69" s="12"/>
      <c r="BA69" s="12"/>
      <c r="BB69" s="12"/>
      <c r="BC69" s="12"/>
      <c r="BE69" s="12"/>
      <c r="BF69" s="12"/>
      <c r="BG69" s="12"/>
      <c r="BH69" s="12"/>
      <c r="BI69" s="12"/>
      <c r="BK69" s="12"/>
      <c r="BL69" s="12"/>
      <c r="BM69" s="12"/>
      <c r="BN69" s="12"/>
      <c r="BO69" s="12"/>
      <c r="BQ69" s="12"/>
      <c r="BR69" s="12"/>
      <c r="BS69" s="12"/>
      <c r="BT69" s="12"/>
      <c r="BU69" s="12"/>
      <c r="BW69" s="12"/>
      <c r="BX69" s="12"/>
      <c r="BY69" s="12"/>
      <c r="BZ69" s="12"/>
      <c r="CA69" s="12"/>
    </row>
    <row r="70" spans="1:79" ht="39" x14ac:dyDescent="0.3">
      <c r="A70" s="13" t="s">
        <v>52</v>
      </c>
      <c r="B70" s="24"/>
      <c r="C70" s="24"/>
      <c r="D70" s="24"/>
      <c r="E70" s="24"/>
      <c r="F70" s="24"/>
      <c r="G70" s="24"/>
    </row>
    <row r="71" spans="1:79" ht="18" customHeight="1" x14ac:dyDescent="0.3">
      <c r="A71" s="32" t="s">
        <v>66</v>
      </c>
      <c r="B71" s="15" t="s">
        <v>21</v>
      </c>
      <c r="C71" s="16"/>
      <c r="D71" s="16"/>
      <c r="E71" s="16">
        <v>571409</v>
      </c>
      <c r="F71" s="16"/>
      <c r="G71" s="17">
        <f>SUM(C71:F71)</f>
        <v>571409</v>
      </c>
      <c r="I71" s="16"/>
      <c r="J71" s="16"/>
      <c r="K71" s="16">
        <v>527934</v>
      </c>
      <c r="L71" s="16"/>
      <c r="M71" s="17">
        <f>SUM(I71:L71)</f>
        <v>527934</v>
      </c>
      <c r="O71" s="16"/>
      <c r="P71" s="16"/>
      <c r="Q71" s="16">
        <v>590135</v>
      </c>
      <c r="R71" s="16"/>
      <c r="S71" s="17">
        <f>SUM(O71:R71)</f>
        <v>590135</v>
      </c>
      <c r="U71" s="16"/>
      <c r="V71" s="16"/>
      <c r="W71" s="16">
        <v>575756</v>
      </c>
      <c r="X71" s="16"/>
      <c r="Y71" s="17">
        <f>SUM(U71:X71)</f>
        <v>575756</v>
      </c>
      <c r="AA71" s="16"/>
      <c r="AB71" s="16"/>
      <c r="AC71" s="16">
        <v>598852</v>
      </c>
      <c r="AD71" s="16"/>
      <c r="AE71" s="17">
        <f>SUM(AA71:AD71)</f>
        <v>598852</v>
      </c>
      <c r="AG71" s="16"/>
      <c r="AH71" s="16"/>
      <c r="AI71" s="16">
        <v>595018</v>
      </c>
      <c r="AJ71" s="16"/>
      <c r="AK71" s="17">
        <f>SUM(AG71:AJ71)</f>
        <v>595018</v>
      </c>
      <c r="AM71" s="16"/>
      <c r="AN71" s="16"/>
      <c r="AO71" s="16">
        <v>610126</v>
      </c>
      <c r="AP71" s="16"/>
      <c r="AQ71" s="17">
        <f>SUM(AM71:AP71)</f>
        <v>610126</v>
      </c>
      <c r="AS71" s="16"/>
      <c r="AT71" s="16"/>
      <c r="AU71" s="16">
        <v>614001</v>
      </c>
      <c r="AV71" s="16"/>
      <c r="AW71" s="17">
        <f>SUM(AS71:AV71)</f>
        <v>614001</v>
      </c>
      <c r="AY71" s="16"/>
      <c r="AZ71" s="16"/>
      <c r="BA71" s="16"/>
      <c r="BB71" s="16"/>
      <c r="BC71" s="17">
        <f>SUM(AY71:BB71)</f>
        <v>0</v>
      </c>
      <c r="BE71" s="16"/>
      <c r="BF71" s="16"/>
      <c r="BG71" s="16"/>
      <c r="BH71" s="16"/>
      <c r="BI71" s="17">
        <f>SUM(BE71:BH71)</f>
        <v>0</v>
      </c>
      <c r="BK71" s="16"/>
      <c r="BL71" s="16"/>
      <c r="BM71" s="16"/>
      <c r="BN71" s="16"/>
      <c r="BO71" s="17">
        <f>SUM(BK71:BN71)</f>
        <v>0</v>
      </c>
      <c r="BQ71" s="16"/>
      <c r="BR71" s="16"/>
      <c r="BS71" s="16"/>
      <c r="BT71" s="16"/>
      <c r="BU71" s="17">
        <f>SUM(BQ71:BT71)</f>
        <v>0</v>
      </c>
      <c r="BW71" s="16">
        <f t="shared" ref="BW71:BW72" si="82">C71+I71+O71+U71+AA71+AG71+AM71+AS71+AY71+BE71+BK71+BQ71</f>
        <v>0</v>
      </c>
      <c r="BX71" s="16">
        <f t="shared" ref="BX71:BX72" si="83">D71+J71+P71+V71+AB71+AH71+AN71+AT71+AZ71+BF71+BL71+BR71</f>
        <v>0</v>
      </c>
      <c r="BY71" s="16">
        <f t="shared" ref="BY71:BY72" si="84">E71+K71+Q71+W71+AC71+AI71+AO71+AU71+BA71+BG71+BM71+BS71</f>
        <v>4683231</v>
      </c>
      <c r="BZ71" s="16">
        <f t="shared" ref="BZ71:BZ72" si="85">F71+L71+R71+X71+AD71+AJ71+AP71+AV71+BB71+BH71+BN71+BT71</f>
        <v>0</v>
      </c>
      <c r="CA71" s="17">
        <f>SUM(BW71:BZ71)</f>
        <v>4683231</v>
      </c>
    </row>
    <row r="72" spans="1:79" ht="18" customHeight="1" x14ac:dyDescent="0.3">
      <c r="A72" s="32"/>
      <c r="B72" s="15" t="s">
        <v>22</v>
      </c>
      <c r="C72" s="18"/>
      <c r="D72" s="18"/>
      <c r="E72" s="18">
        <v>0.79100000000000004</v>
      </c>
      <c r="F72" s="18"/>
      <c r="G72" s="18">
        <f>SUM(C72:F72)</f>
        <v>0.79100000000000004</v>
      </c>
      <c r="I72" s="18"/>
      <c r="J72" s="18"/>
      <c r="K72" s="18">
        <v>0.80700000000000005</v>
      </c>
      <c r="L72" s="18"/>
      <c r="M72" s="18">
        <f>SUM(I72:L72)</f>
        <v>0.80700000000000005</v>
      </c>
      <c r="O72" s="18"/>
      <c r="P72" s="18"/>
      <c r="Q72" s="18">
        <v>0.81399999999999995</v>
      </c>
      <c r="R72" s="18"/>
      <c r="S72" s="18">
        <f>SUM(O72:R72)</f>
        <v>0.81399999999999995</v>
      </c>
      <c r="U72" s="18"/>
      <c r="V72" s="18"/>
      <c r="W72" s="18">
        <v>0.82</v>
      </c>
      <c r="X72" s="18"/>
      <c r="Y72" s="18">
        <f>SUM(U72:X72)</f>
        <v>0.82</v>
      </c>
      <c r="AA72" s="18"/>
      <c r="AB72" s="18"/>
      <c r="AC72" s="18">
        <v>0.82899999999999996</v>
      </c>
      <c r="AD72" s="18"/>
      <c r="AE72" s="18">
        <f>SUM(AA72:AD72)</f>
        <v>0.82899999999999996</v>
      </c>
      <c r="AG72" s="18"/>
      <c r="AH72" s="18"/>
      <c r="AI72" s="18">
        <v>0.85899999999999999</v>
      </c>
      <c r="AJ72" s="18"/>
      <c r="AK72" s="18">
        <f>SUM(AG72:AJ72)</f>
        <v>0.85899999999999999</v>
      </c>
      <c r="AM72" s="18"/>
      <c r="AN72" s="18"/>
      <c r="AO72" s="18">
        <v>0.84599999999999997</v>
      </c>
      <c r="AP72" s="18"/>
      <c r="AQ72" s="18">
        <f>SUM(AM72:AP72)</f>
        <v>0.84599999999999997</v>
      </c>
      <c r="AS72" s="18"/>
      <c r="AT72" s="18"/>
      <c r="AU72" s="18">
        <v>0.85199999999999998</v>
      </c>
      <c r="AV72" s="18"/>
      <c r="AW72" s="18">
        <f>SUM(AS72:AV72)</f>
        <v>0.85199999999999998</v>
      </c>
      <c r="AY72" s="18"/>
      <c r="AZ72" s="18"/>
      <c r="BA72" s="18"/>
      <c r="BB72" s="18"/>
      <c r="BC72" s="18">
        <f>SUM(AY72:BB72)</f>
        <v>0</v>
      </c>
      <c r="BE72" s="18"/>
      <c r="BF72" s="18"/>
      <c r="BG72" s="18"/>
      <c r="BH72" s="18"/>
      <c r="BI72" s="18">
        <f>SUM(BE72:BH72)</f>
        <v>0</v>
      </c>
      <c r="BK72" s="18"/>
      <c r="BL72" s="18"/>
      <c r="BM72" s="18"/>
      <c r="BN72" s="18"/>
      <c r="BO72" s="18">
        <f>SUM(BK72:BN72)</f>
        <v>0</v>
      </c>
      <c r="BQ72" s="18"/>
      <c r="BR72" s="18"/>
      <c r="BS72" s="18"/>
      <c r="BT72" s="18"/>
      <c r="BU72" s="18">
        <f>SUM(BQ72:BT72)</f>
        <v>0</v>
      </c>
      <c r="BW72" s="18">
        <f t="shared" si="82"/>
        <v>0</v>
      </c>
      <c r="BX72" s="18">
        <f t="shared" si="83"/>
        <v>0</v>
      </c>
      <c r="BY72" s="18">
        <f t="shared" si="84"/>
        <v>6.6180000000000003</v>
      </c>
      <c r="BZ72" s="18">
        <f t="shared" si="85"/>
        <v>0</v>
      </c>
      <c r="CA72" s="18">
        <f>SUM(BW72:BZ72)</f>
        <v>6.6180000000000003</v>
      </c>
    </row>
    <row r="73" spans="1:79" ht="8.25" customHeight="1" x14ac:dyDescent="0.3">
      <c r="A73" s="10"/>
      <c r="B73" s="11"/>
      <c r="C73" s="12"/>
      <c r="D73" s="12"/>
      <c r="E73" s="12"/>
      <c r="F73" s="12"/>
      <c r="G73" s="12"/>
      <c r="I73" s="12"/>
      <c r="J73" s="12"/>
      <c r="K73" s="12"/>
      <c r="L73" s="12"/>
      <c r="M73" s="12"/>
      <c r="O73" s="12"/>
      <c r="P73" s="12"/>
      <c r="Q73" s="12"/>
      <c r="R73" s="12"/>
      <c r="S73" s="12"/>
      <c r="U73" s="12"/>
      <c r="V73" s="12"/>
      <c r="W73" s="12"/>
      <c r="X73" s="12"/>
      <c r="Y73" s="12"/>
      <c r="AA73" s="12"/>
      <c r="AB73" s="12"/>
      <c r="AC73" s="12"/>
      <c r="AD73" s="12"/>
      <c r="AE73" s="12"/>
      <c r="AG73" s="12"/>
      <c r="AH73" s="12"/>
      <c r="AI73" s="12"/>
      <c r="AJ73" s="12"/>
      <c r="AK73" s="12"/>
      <c r="AL73" s="7"/>
      <c r="AM73" s="12"/>
      <c r="AN73" s="12"/>
      <c r="AO73" s="12"/>
      <c r="AP73" s="12"/>
      <c r="AQ73" s="12"/>
      <c r="AS73" s="12"/>
      <c r="AT73" s="12"/>
      <c r="AU73" s="12"/>
      <c r="AV73" s="12"/>
      <c r="AW73" s="12"/>
      <c r="AY73" s="12"/>
      <c r="AZ73" s="12"/>
      <c r="BA73" s="12"/>
      <c r="BB73" s="12"/>
      <c r="BC73" s="12"/>
      <c r="BE73" s="12"/>
      <c r="BF73" s="12"/>
      <c r="BG73" s="12"/>
      <c r="BH73" s="12"/>
      <c r="BI73" s="12"/>
      <c r="BK73" s="12"/>
      <c r="BL73" s="12"/>
      <c r="BM73" s="12"/>
      <c r="BN73" s="12"/>
      <c r="BO73" s="12"/>
      <c r="BQ73" s="12"/>
      <c r="BR73" s="12"/>
      <c r="BS73" s="12"/>
      <c r="BT73" s="12"/>
      <c r="BU73" s="12"/>
      <c r="BW73" s="12"/>
      <c r="BX73" s="12"/>
      <c r="BY73" s="12"/>
      <c r="BZ73" s="12"/>
      <c r="CA73" s="12"/>
    </row>
    <row r="74" spans="1:79" ht="39" x14ac:dyDescent="0.3">
      <c r="A74" s="13" t="s">
        <v>53</v>
      </c>
      <c r="B74" s="24"/>
      <c r="C74" s="24"/>
      <c r="D74" s="24"/>
      <c r="E74" s="24"/>
      <c r="F74" s="24"/>
      <c r="G74" s="24"/>
    </row>
    <row r="75" spans="1:79" ht="18" customHeight="1" x14ac:dyDescent="0.3">
      <c r="A75" s="32" t="s">
        <v>54</v>
      </c>
      <c r="B75" s="15" t="s">
        <v>21</v>
      </c>
      <c r="C75" s="16"/>
      <c r="D75" s="16"/>
      <c r="E75" s="16">
        <v>9916</v>
      </c>
      <c r="F75" s="16">
        <v>11938</v>
      </c>
      <c r="G75" s="17">
        <f>SUM(C75:F75)</f>
        <v>21854</v>
      </c>
      <c r="I75" s="16"/>
      <c r="J75" s="16"/>
      <c r="K75" s="16">
        <v>8782</v>
      </c>
      <c r="L75" s="16">
        <v>10538</v>
      </c>
      <c r="M75" s="17">
        <f>SUM(I75:L75)</f>
        <v>19320</v>
      </c>
      <c r="O75" s="16"/>
      <c r="P75" s="16"/>
      <c r="Q75" s="16">
        <v>9437</v>
      </c>
      <c r="R75" s="16">
        <v>11777</v>
      </c>
      <c r="S75" s="17">
        <f>SUM(O75:R75)</f>
        <v>21214</v>
      </c>
      <c r="U75" s="16"/>
      <c r="V75" s="16"/>
      <c r="W75" s="16">
        <v>9876</v>
      </c>
      <c r="X75" s="16">
        <f>9462+1647</f>
        <v>11109</v>
      </c>
      <c r="Y75" s="17">
        <f>SUM(U75:X75)</f>
        <v>20985</v>
      </c>
      <c r="AA75" s="16"/>
      <c r="AB75" s="16"/>
      <c r="AC75" s="16">
        <v>9675</v>
      </c>
      <c r="AD75" s="16">
        <v>12307</v>
      </c>
      <c r="AE75" s="17">
        <f>SUM(AA75:AD75)</f>
        <v>21982</v>
      </c>
      <c r="AG75" s="16"/>
      <c r="AH75" s="16"/>
      <c r="AI75" s="16">
        <v>9061</v>
      </c>
      <c r="AJ75" s="16">
        <v>11737</v>
      </c>
      <c r="AK75" s="17">
        <f>SUM(AG75:AJ75)</f>
        <v>20798</v>
      </c>
      <c r="AM75" s="16"/>
      <c r="AN75" s="16"/>
      <c r="AO75" s="16">
        <v>9698</v>
      </c>
      <c r="AP75" s="16">
        <v>12533</v>
      </c>
      <c r="AQ75" s="17">
        <f>SUM(AM75:AP75)</f>
        <v>22231</v>
      </c>
      <c r="AS75" s="16"/>
      <c r="AT75" s="16"/>
      <c r="AU75" s="16">
        <v>9686</v>
      </c>
      <c r="AV75" s="16">
        <v>13393</v>
      </c>
      <c r="AW75" s="17">
        <f>SUM(AS75:AV75)</f>
        <v>23079</v>
      </c>
      <c r="AY75" s="16"/>
      <c r="AZ75" s="16"/>
      <c r="BA75" s="16"/>
      <c r="BB75" s="16"/>
      <c r="BC75" s="17">
        <f>SUM(AY75:BB75)</f>
        <v>0</v>
      </c>
      <c r="BE75" s="16"/>
      <c r="BF75" s="16"/>
      <c r="BG75" s="16"/>
      <c r="BH75" s="16"/>
      <c r="BI75" s="17">
        <f>SUM(BE75:BH75)</f>
        <v>0</v>
      </c>
      <c r="BK75" s="16"/>
      <c r="BL75" s="16"/>
      <c r="BM75" s="16"/>
      <c r="BN75" s="16"/>
      <c r="BO75" s="17">
        <f>SUM(BK75:BN75)</f>
        <v>0</v>
      </c>
      <c r="BQ75" s="16"/>
      <c r="BR75" s="16"/>
      <c r="BS75" s="16"/>
      <c r="BT75" s="16"/>
      <c r="BU75" s="17">
        <f>SUM(BQ75:BT75)</f>
        <v>0</v>
      </c>
      <c r="BW75" s="16">
        <f t="shared" ref="BW75:BW76" si="86">C75+I75+O75+U75+AA75+AG75+AM75+AS75+AY75+BE75+BK75+BQ75</f>
        <v>0</v>
      </c>
      <c r="BX75" s="16">
        <f t="shared" ref="BX75:BX76" si="87">D75+J75+P75+V75+AB75+AH75+AN75+AT75+AZ75+BF75+BL75+BR75</f>
        <v>0</v>
      </c>
      <c r="BY75" s="16">
        <f t="shared" ref="BY75:BZ76" si="88">E75+K75+Q75+W75+AC75+AI75+AO75+AU75+BA75+BG75+BM75+BS75</f>
        <v>76131</v>
      </c>
      <c r="BZ75" s="16">
        <f t="shared" si="88"/>
        <v>95332</v>
      </c>
      <c r="CA75" s="17">
        <f>SUM(BW75:BZ75)</f>
        <v>171463</v>
      </c>
    </row>
    <row r="76" spans="1:79" ht="18" customHeight="1" x14ac:dyDescent="0.3">
      <c r="A76" s="32"/>
      <c r="B76" s="15" t="s">
        <v>22</v>
      </c>
      <c r="C76" s="18"/>
      <c r="D76" s="18"/>
      <c r="E76" s="18">
        <v>1.0999999999999999E-2</v>
      </c>
      <c r="F76" s="18">
        <v>1.7000000000000001E-2</v>
      </c>
      <c r="G76" s="18">
        <f>SUM(C76:F76)</f>
        <v>2.8000000000000001E-2</v>
      </c>
      <c r="I76" s="18"/>
      <c r="J76" s="18"/>
      <c r="K76" s="18">
        <v>1.0999999999999999E-2</v>
      </c>
      <c r="L76" s="18">
        <v>1.7000000000000001E-2</v>
      </c>
      <c r="M76" s="18">
        <f>SUM(I76:L76)</f>
        <v>2.8000000000000001E-2</v>
      </c>
      <c r="O76" s="18"/>
      <c r="P76" s="18"/>
      <c r="Q76" s="18">
        <v>1.0999999999999999E-2</v>
      </c>
      <c r="R76" s="18">
        <v>1.7999999999999999E-2</v>
      </c>
      <c r="S76" s="18">
        <f>SUM(O76:R76)</f>
        <v>2.8999999999999998E-2</v>
      </c>
      <c r="U76" s="18"/>
      <c r="V76" s="18"/>
      <c r="W76" s="18">
        <v>1.2E-2</v>
      </c>
      <c r="X76" s="18">
        <v>1.4E-2</v>
      </c>
      <c r="Y76" s="18">
        <f>SUM(U76:X76)</f>
        <v>2.6000000000000002E-2</v>
      </c>
      <c r="AA76" s="18"/>
      <c r="AB76" s="18"/>
      <c r="AC76" s="18">
        <v>1.0999999999999999E-2</v>
      </c>
      <c r="AD76" s="18">
        <v>1.9E-2</v>
      </c>
      <c r="AE76" s="18">
        <f>SUM(AA76:AD76)</f>
        <v>0.03</v>
      </c>
      <c r="AG76" s="18"/>
      <c r="AH76" s="18"/>
      <c r="AI76" s="18">
        <v>1.0999999999999999E-2</v>
      </c>
      <c r="AJ76" s="18">
        <v>1.7999999999999999E-2</v>
      </c>
      <c r="AK76" s="18">
        <f>SUM(AG76:AJ76)</f>
        <v>2.8999999999999998E-2</v>
      </c>
      <c r="AM76" s="18"/>
      <c r="AN76" s="18"/>
      <c r="AO76" s="18">
        <v>1.0999999999999999E-2</v>
      </c>
      <c r="AP76" s="18">
        <v>1.9E-2</v>
      </c>
      <c r="AQ76" s="18">
        <f>SUM(AM76:AP76)</f>
        <v>0.03</v>
      </c>
      <c r="AS76" s="18"/>
      <c r="AT76" s="18"/>
      <c r="AU76" s="18">
        <v>1.0999999999999999E-2</v>
      </c>
      <c r="AV76" s="18">
        <v>0.02</v>
      </c>
      <c r="AW76" s="18">
        <f>SUM(AS76:AV76)</f>
        <v>3.1E-2</v>
      </c>
      <c r="AY76" s="18"/>
      <c r="AZ76" s="18"/>
      <c r="BA76" s="18"/>
      <c r="BB76" s="18"/>
      <c r="BC76" s="18">
        <f>SUM(AY76:BB76)</f>
        <v>0</v>
      </c>
      <c r="BE76" s="18"/>
      <c r="BF76" s="18"/>
      <c r="BG76" s="18"/>
      <c r="BH76" s="18"/>
      <c r="BI76" s="18">
        <f>SUM(BE76:BH76)</f>
        <v>0</v>
      </c>
      <c r="BK76" s="18"/>
      <c r="BL76" s="18"/>
      <c r="BM76" s="18"/>
      <c r="BN76" s="18"/>
      <c r="BO76" s="18">
        <f>SUM(BK76:BN76)</f>
        <v>0</v>
      </c>
      <c r="BQ76" s="18"/>
      <c r="BR76" s="18"/>
      <c r="BS76" s="18"/>
      <c r="BT76" s="18"/>
      <c r="BU76" s="18">
        <f>SUM(BQ76:BT76)</f>
        <v>0</v>
      </c>
      <c r="BW76" s="18">
        <f t="shared" si="86"/>
        <v>0</v>
      </c>
      <c r="BX76" s="18">
        <f t="shared" si="87"/>
        <v>0</v>
      </c>
      <c r="BY76" s="18">
        <f t="shared" si="88"/>
        <v>8.8999999999999982E-2</v>
      </c>
      <c r="BZ76" s="18">
        <f t="shared" si="88"/>
        <v>0.14200000000000002</v>
      </c>
      <c r="CA76" s="18">
        <f>SUM(BW76:BZ76)</f>
        <v>0.23099999999999998</v>
      </c>
    </row>
    <row r="77" spans="1:79" ht="8.25" customHeight="1" x14ac:dyDescent="0.3">
      <c r="A77" s="10"/>
      <c r="B77" s="11"/>
      <c r="C77" s="12"/>
      <c r="D77" s="12"/>
      <c r="E77" s="12"/>
      <c r="F77" s="12"/>
      <c r="G77" s="12"/>
      <c r="I77" s="12"/>
      <c r="J77" s="12"/>
      <c r="K77" s="12"/>
      <c r="L77" s="12"/>
      <c r="M77" s="12"/>
      <c r="O77" s="12"/>
      <c r="P77" s="12"/>
      <c r="Q77" s="12"/>
      <c r="R77" s="12"/>
      <c r="S77" s="12"/>
      <c r="U77" s="12"/>
      <c r="V77" s="12"/>
      <c r="W77" s="12"/>
      <c r="X77" s="12"/>
      <c r="Y77" s="12"/>
      <c r="AA77" s="12"/>
      <c r="AB77" s="12"/>
      <c r="AC77" s="12"/>
      <c r="AD77" s="12"/>
      <c r="AE77" s="12"/>
      <c r="AG77" s="12"/>
      <c r="AH77" s="12"/>
      <c r="AI77" s="12"/>
      <c r="AJ77" s="12"/>
      <c r="AK77" s="12"/>
      <c r="AL77" s="7"/>
      <c r="AM77" s="12"/>
      <c r="AN77" s="12"/>
      <c r="AO77" s="12"/>
      <c r="AP77" s="12"/>
      <c r="AQ77" s="12"/>
      <c r="AS77" s="12"/>
      <c r="AT77" s="12"/>
      <c r="AU77" s="12"/>
      <c r="AV77" s="12"/>
      <c r="AW77" s="12"/>
      <c r="AY77" s="12"/>
      <c r="AZ77" s="12"/>
      <c r="BA77" s="12"/>
      <c r="BB77" s="12"/>
      <c r="BC77" s="12"/>
      <c r="BE77" s="12"/>
      <c r="BF77" s="12"/>
      <c r="BG77" s="12"/>
      <c r="BH77" s="12"/>
      <c r="BI77" s="12"/>
      <c r="BK77" s="12"/>
      <c r="BL77" s="12"/>
      <c r="BM77" s="12"/>
      <c r="BN77" s="12"/>
      <c r="BO77" s="12"/>
      <c r="BQ77" s="12"/>
      <c r="BR77" s="12"/>
      <c r="BS77" s="12"/>
      <c r="BT77" s="12"/>
      <c r="BU77" s="12"/>
      <c r="BW77" s="12"/>
      <c r="BX77" s="12"/>
      <c r="BY77" s="12"/>
      <c r="BZ77" s="12"/>
      <c r="CA77" s="12"/>
    </row>
    <row r="78" spans="1:79" ht="39" x14ac:dyDescent="0.3">
      <c r="A78" s="13" t="s">
        <v>55</v>
      </c>
      <c r="B78" s="24"/>
      <c r="C78" s="24"/>
      <c r="D78" s="24"/>
      <c r="E78" s="24"/>
      <c r="F78" s="24"/>
      <c r="G78" s="24"/>
    </row>
    <row r="79" spans="1:79" ht="18" customHeight="1" x14ac:dyDescent="0.3">
      <c r="A79" s="32" t="s">
        <v>56</v>
      </c>
      <c r="B79" s="15" t="s">
        <v>21</v>
      </c>
      <c r="C79" s="16"/>
      <c r="D79" s="16"/>
      <c r="E79" s="16">
        <v>49565</v>
      </c>
      <c r="F79" s="16">
        <v>2658</v>
      </c>
      <c r="G79" s="17">
        <f>SUM(C79:F79)</f>
        <v>52223</v>
      </c>
      <c r="I79" s="16"/>
      <c r="J79" s="16"/>
      <c r="K79" s="16">
        <v>52861</v>
      </c>
      <c r="L79" s="16">
        <v>2715</v>
      </c>
      <c r="M79" s="17">
        <f>SUM(I79:L79)</f>
        <v>55576</v>
      </c>
      <c r="O79" s="16"/>
      <c r="P79" s="16"/>
      <c r="Q79" s="16">
        <v>52956</v>
      </c>
      <c r="R79" s="16">
        <v>1994</v>
      </c>
      <c r="S79" s="17">
        <f>SUM(O79:R79)</f>
        <v>54950</v>
      </c>
      <c r="U79" s="16"/>
      <c r="V79" s="16"/>
      <c r="W79" s="16">
        <v>37787</v>
      </c>
      <c r="X79" s="16">
        <v>1182</v>
      </c>
      <c r="Y79" s="17">
        <f>SUM(U79:X79)</f>
        <v>38969</v>
      </c>
      <c r="AA79" s="16"/>
      <c r="AB79" s="16"/>
      <c r="AC79" s="16">
        <v>24834</v>
      </c>
      <c r="AD79" s="16">
        <v>634</v>
      </c>
      <c r="AE79" s="17">
        <f>SUM(AA79:AD79)</f>
        <v>25468</v>
      </c>
      <c r="AG79" s="16"/>
      <c r="AH79" s="16"/>
      <c r="AI79" s="16">
        <v>13910</v>
      </c>
      <c r="AJ79" s="16">
        <v>381</v>
      </c>
      <c r="AK79" s="17">
        <f>SUM(AG79:AJ79)</f>
        <v>14291</v>
      </c>
      <c r="AM79" s="16"/>
      <c r="AN79" s="16"/>
      <c r="AO79" s="16">
        <v>24206</v>
      </c>
      <c r="AP79" s="16">
        <v>236</v>
      </c>
      <c r="AQ79" s="17">
        <f>SUM(AM79:AP79)</f>
        <v>24442</v>
      </c>
      <c r="AS79" s="16"/>
      <c r="AT79" s="16"/>
      <c r="AU79" s="16">
        <v>66117</v>
      </c>
      <c r="AV79" s="16">
        <v>458</v>
      </c>
      <c r="AW79" s="17">
        <f>SUM(AS79:AV79)</f>
        <v>66575</v>
      </c>
      <c r="AY79" s="16"/>
      <c r="AZ79" s="16"/>
      <c r="BA79" s="16"/>
      <c r="BB79" s="16"/>
      <c r="BC79" s="17">
        <f>SUM(AY79:BB79)</f>
        <v>0</v>
      </c>
      <c r="BE79" s="16"/>
      <c r="BF79" s="16"/>
      <c r="BG79" s="16"/>
      <c r="BH79" s="16"/>
      <c r="BI79" s="17">
        <f>SUM(BE79:BH79)</f>
        <v>0</v>
      </c>
      <c r="BK79" s="16"/>
      <c r="BL79" s="16"/>
      <c r="BM79" s="16"/>
      <c r="BN79" s="16"/>
      <c r="BO79" s="17">
        <f>SUM(BK79:BN79)</f>
        <v>0</v>
      </c>
      <c r="BQ79" s="16"/>
      <c r="BR79" s="16"/>
      <c r="BS79" s="16"/>
      <c r="BT79" s="16"/>
      <c r="BU79" s="17">
        <f>SUM(BQ79:BT79)</f>
        <v>0</v>
      </c>
      <c r="BW79" s="16">
        <f t="shared" ref="BW79:BW80" si="89">C79+I79+O79+U79+AA79+AG79+AM79+AS79+AY79+BE79+BK79+BQ79</f>
        <v>0</v>
      </c>
      <c r="BX79" s="16">
        <f t="shared" ref="BX79:BX80" si="90">D79+J79+P79+V79+AB79+AH79+AN79+AT79+AZ79+BF79+BL79+BR79</f>
        <v>0</v>
      </c>
      <c r="BY79" s="16">
        <f t="shared" ref="BY79:BZ80" si="91">E79+K79+Q79+W79+AC79+AI79+AO79+AU79+BA79+BG79+BM79+BS79</f>
        <v>322236</v>
      </c>
      <c r="BZ79" s="16">
        <f t="shared" si="91"/>
        <v>10258</v>
      </c>
      <c r="CA79" s="17">
        <f>SUM(BW79:BZ79)</f>
        <v>332494</v>
      </c>
    </row>
    <row r="80" spans="1:79" ht="18" customHeight="1" x14ac:dyDescent="0.3">
      <c r="A80" s="32"/>
      <c r="B80" s="15" t="s">
        <v>22</v>
      </c>
      <c r="C80" s="18"/>
      <c r="D80" s="18"/>
      <c r="E80" s="18"/>
      <c r="F80" s="18"/>
      <c r="G80" s="18">
        <f>SUM(C80:F80)</f>
        <v>0</v>
      </c>
      <c r="I80" s="18"/>
      <c r="J80" s="18"/>
      <c r="K80" s="18"/>
      <c r="L80" s="18"/>
      <c r="M80" s="18">
        <f>SUM(I80:L80)</f>
        <v>0</v>
      </c>
      <c r="O80" s="18"/>
      <c r="P80" s="18"/>
      <c r="Q80" s="18"/>
      <c r="R80" s="18"/>
      <c r="S80" s="18">
        <f>SUM(O80:R80)</f>
        <v>0</v>
      </c>
      <c r="U80" s="18"/>
      <c r="V80" s="18"/>
      <c r="W80" s="18"/>
      <c r="X80" s="18"/>
      <c r="Y80" s="18">
        <f>SUM(U80:X80)</f>
        <v>0</v>
      </c>
      <c r="AA80" s="18"/>
      <c r="AB80" s="18"/>
      <c r="AC80" s="18"/>
      <c r="AD80" s="18"/>
      <c r="AE80" s="18">
        <f>SUM(AA80:AD80)</f>
        <v>0</v>
      </c>
      <c r="AG80" s="18"/>
      <c r="AH80" s="18"/>
      <c r="AI80" s="18"/>
      <c r="AJ80" s="18"/>
      <c r="AK80" s="18">
        <f>SUM(AG80:AJ80)</f>
        <v>0</v>
      </c>
      <c r="AM80" s="18"/>
      <c r="AN80" s="18"/>
      <c r="AO80" s="18"/>
      <c r="AP80" s="18"/>
      <c r="AQ80" s="18">
        <f>SUM(AM80:AP80)</f>
        <v>0</v>
      </c>
      <c r="AS80" s="18"/>
      <c r="AT80" s="18"/>
      <c r="AU80" s="18"/>
      <c r="AV80" s="18"/>
      <c r="AW80" s="18">
        <f>SUM(AS80:AV80)</f>
        <v>0</v>
      </c>
      <c r="AY80" s="18"/>
      <c r="AZ80" s="18"/>
      <c r="BA80" s="18"/>
      <c r="BB80" s="18"/>
      <c r="BC80" s="18">
        <f>SUM(AY80:BB80)</f>
        <v>0</v>
      </c>
      <c r="BE80" s="18"/>
      <c r="BF80" s="18"/>
      <c r="BG80" s="18"/>
      <c r="BH80" s="18"/>
      <c r="BI80" s="18">
        <f>SUM(BE80:BH80)</f>
        <v>0</v>
      </c>
      <c r="BK80" s="18"/>
      <c r="BL80" s="18"/>
      <c r="BM80" s="18"/>
      <c r="BN80" s="18"/>
      <c r="BO80" s="18">
        <f>SUM(BK80:BN80)</f>
        <v>0</v>
      </c>
      <c r="BQ80" s="18"/>
      <c r="BR80" s="18"/>
      <c r="BS80" s="18"/>
      <c r="BT80" s="18"/>
      <c r="BU80" s="18">
        <f>SUM(BQ80:BT80)</f>
        <v>0</v>
      </c>
      <c r="BW80" s="18">
        <f t="shared" si="89"/>
        <v>0</v>
      </c>
      <c r="BX80" s="18">
        <f t="shared" si="90"/>
        <v>0</v>
      </c>
      <c r="BY80" s="18">
        <f t="shared" si="91"/>
        <v>0</v>
      </c>
      <c r="BZ80" s="18">
        <f t="shared" si="91"/>
        <v>0</v>
      </c>
      <c r="CA80" s="18">
        <f>SUM(BW80:BZ80)</f>
        <v>0</v>
      </c>
    </row>
    <row r="81" spans="1:79" ht="8.25" customHeight="1" x14ac:dyDescent="0.3">
      <c r="A81" s="10"/>
      <c r="B81" s="11"/>
      <c r="C81" s="12"/>
      <c r="D81" s="12"/>
      <c r="E81" s="12"/>
      <c r="F81" s="12"/>
      <c r="G81" s="12"/>
      <c r="I81" s="12"/>
      <c r="J81" s="12"/>
      <c r="K81" s="12"/>
      <c r="L81" s="12"/>
      <c r="M81" s="12"/>
      <c r="O81" s="12"/>
      <c r="P81" s="12"/>
      <c r="Q81" s="12"/>
      <c r="R81" s="12"/>
      <c r="S81" s="12"/>
      <c r="U81" s="12"/>
      <c r="V81" s="12"/>
      <c r="W81" s="12"/>
      <c r="X81" s="12"/>
      <c r="Y81" s="12"/>
      <c r="AA81" s="12"/>
      <c r="AB81" s="12"/>
      <c r="AC81" s="12"/>
      <c r="AD81" s="12"/>
      <c r="AE81" s="12"/>
      <c r="AG81" s="12"/>
      <c r="AH81" s="12"/>
      <c r="AI81" s="12"/>
      <c r="AJ81" s="12"/>
      <c r="AK81" s="12"/>
      <c r="AL81" s="7"/>
      <c r="AM81" s="12"/>
      <c r="AN81" s="12"/>
      <c r="AO81" s="12"/>
      <c r="AP81" s="12"/>
      <c r="AQ81" s="12"/>
      <c r="AS81" s="12"/>
      <c r="AT81" s="12"/>
      <c r="AU81" s="12"/>
      <c r="AV81" s="12"/>
      <c r="AW81" s="12"/>
      <c r="AY81" s="12"/>
      <c r="AZ81" s="12"/>
      <c r="BA81" s="12"/>
      <c r="BB81" s="12"/>
      <c r="BC81" s="12"/>
      <c r="BE81" s="12"/>
      <c r="BF81" s="12"/>
      <c r="BG81" s="12"/>
      <c r="BH81" s="12"/>
      <c r="BI81" s="12"/>
      <c r="BK81" s="12"/>
      <c r="BL81" s="12"/>
      <c r="BM81" s="12"/>
      <c r="BN81" s="12"/>
      <c r="BO81" s="12"/>
      <c r="BQ81" s="12"/>
      <c r="BR81" s="12"/>
      <c r="BS81" s="12"/>
      <c r="BT81" s="12"/>
      <c r="BU81" s="12"/>
      <c r="BW81" s="12"/>
      <c r="BX81" s="12"/>
      <c r="BY81" s="12"/>
      <c r="BZ81" s="12"/>
      <c r="CA81" s="12"/>
    </row>
    <row r="82" spans="1:79" ht="39" x14ac:dyDescent="0.3">
      <c r="A82" s="13" t="s">
        <v>57</v>
      </c>
      <c r="B82" s="24"/>
      <c r="C82" s="24"/>
      <c r="D82" s="24"/>
      <c r="E82" s="24"/>
      <c r="F82" s="24"/>
      <c r="G82" s="24"/>
    </row>
    <row r="83" spans="1:79" ht="18" customHeight="1" x14ac:dyDescent="0.3">
      <c r="A83" s="32" t="s">
        <v>58</v>
      </c>
      <c r="B83" s="15" t="s">
        <v>21</v>
      </c>
      <c r="C83" s="16"/>
      <c r="D83" s="16"/>
      <c r="E83" s="16">
        <v>121298</v>
      </c>
      <c r="F83" s="16">
        <v>183669</v>
      </c>
      <c r="G83" s="17">
        <f>SUM(C83:F83)</f>
        <v>304967</v>
      </c>
      <c r="I83" s="16"/>
      <c r="J83" s="16"/>
      <c r="K83" s="16">
        <v>133258</v>
      </c>
      <c r="L83" s="16">
        <v>193725</v>
      </c>
      <c r="M83" s="17">
        <f>SUM(I83:L83)</f>
        <v>326983</v>
      </c>
      <c r="O83" s="16"/>
      <c r="P83" s="16"/>
      <c r="Q83" s="16">
        <v>84938</v>
      </c>
      <c r="R83" s="16">
        <v>174184</v>
      </c>
      <c r="S83" s="17">
        <f>SUM(O83:R83)</f>
        <v>259122</v>
      </c>
      <c r="U83" s="16"/>
      <c r="V83" s="16"/>
      <c r="W83" s="16">
        <v>60358</v>
      </c>
      <c r="X83" s="16">
        <v>109428</v>
      </c>
      <c r="Y83" s="17">
        <f>SUM(U83:X83)</f>
        <v>169786</v>
      </c>
      <c r="AA83" s="16"/>
      <c r="AB83" s="16"/>
      <c r="AC83" s="16">
        <v>54758</v>
      </c>
      <c r="AD83" s="16">
        <v>75794</v>
      </c>
      <c r="AE83" s="17">
        <f>SUM(AA83:AD83)</f>
        <v>130552</v>
      </c>
      <c r="AG83" s="16"/>
      <c r="AH83" s="16"/>
      <c r="AI83" s="16">
        <v>38158</v>
      </c>
      <c r="AJ83" s="16">
        <v>61106</v>
      </c>
      <c r="AK83" s="17">
        <f>SUM(AG83:AJ83)</f>
        <v>99264</v>
      </c>
      <c r="AM83" s="16"/>
      <c r="AN83" s="16"/>
      <c r="AO83" s="16">
        <v>73918</v>
      </c>
      <c r="AP83" s="16">
        <v>67979</v>
      </c>
      <c r="AQ83" s="17">
        <f>SUM(AM83:AP83)</f>
        <v>141897</v>
      </c>
      <c r="AS83" s="16"/>
      <c r="AT83" s="16"/>
      <c r="AU83" s="16">
        <v>119810</v>
      </c>
      <c r="AV83" s="16">
        <v>68587</v>
      </c>
      <c r="AW83" s="17">
        <f>SUM(AS83:AV83)</f>
        <v>188397</v>
      </c>
      <c r="AY83" s="16"/>
      <c r="AZ83" s="16"/>
      <c r="BA83" s="16"/>
      <c r="BB83" s="16"/>
      <c r="BC83" s="17">
        <f>SUM(AY83:BB83)</f>
        <v>0</v>
      </c>
      <c r="BE83" s="16"/>
      <c r="BF83" s="16"/>
      <c r="BG83" s="16"/>
      <c r="BH83" s="16"/>
      <c r="BI83" s="17">
        <f>SUM(BE83:BH83)</f>
        <v>0</v>
      </c>
      <c r="BK83" s="16"/>
      <c r="BL83" s="16"/>
      <c r="BM83" s="16"/>
      <c r="BN83" s="16"/>
      <c r="BO83" s="17">
        <f>SUM(BK83:BN83)</f>
        <v>0</v>
      </c>
      <c r="BQ83" s="16"/>
      <c r="BR83" s="16"/>
      <c r="BS83" s="16"/>
      <c r="BT83" s="16"/>
      <c r="BU83" s="17">
        <f>SUM(BQ83:BT83)</f>
        <v>0</v>
      </c>
      <c r="BW83" s="16">
        <f t="shared" ref="BW83:BW84" si="92">C83+I83+O83+U83+AA83+AG83+AM83+AS83+AY83+BE83+BK83+BQ83</f>
        <v>0</v>
      </c>
      <c r="BX83" s="16">
        <f t="shared" ref="BX83:BX84" si="93">D83+J83+P83+V83+AB83+AH83+AN83+AT83+AZ83+BF83+BL83+BR83</f>
        <v>0</v>
      </c>
      <c r="BY83" s="16">
        <f t="shared" ref="BY83:BZ84" si="94">E83+K83+Q83+W83+AC83+AI83+AO83+AU83+BA83+BG83+BM83+BS83</f>
        <v>686496</v>
      </c>
      <c r="BZ83" s="16">
        <f t="shared" si="94"/>
        <v>934472</v>
      </c>
      <c r="CA83" s="17">
        <f>SUM(BW83:BZ83)</f>
        <v>1620968</v>
      </c>
    </row>
    <row r="84" spans="1:79" ht="18" customHeight="1" x14ac:dyDescent="0.3">
      <c r="A84" s="32"/>
      <c r="B84" s="15" t="s">
        <v>22</v>
      </c>
      <c r="C84" s="18"/>
      <c r="D84" s="18"/>
      <c r="E84" s="18"/>
      <c r="F84" s="18"/>
      <c r="G84" s="18">
        <f>SUM(C84:F84)</f>
        <v>0</v>
      </c>
      <c r="I84" s="18"/>
      <c r="J84" s="18"/>
      <c r="K84" s="18"/>
      <c r="L84" s="18"/>
      <c r="M84" s="18">
        <f>SUM(I84:L84)</f>
        <v>0</v>
      </c>
      <c r="O84" s="18"/>
      <c r="P84" s="18"/>
      <c r="Q84" s="18"/>
      <c r="R84" s="18"/>
      <c r="S84" s="18">
        <f>SUM(O84:R84)</f>
        <v>0</v>
      </c>
      <c r="U84" s="18"/>
      <c r="V84" s="18"/>
      <c r="W84" s="18"/>
      <c r="X84" s="18"/>
      <c r="Y84" s="18">
        <f>SUM(U84:X84)</f>
        <v>0</v>
      </c>
      <c r="AA84" s="18"/>
      <c r="AB84" s="18"/>
      <c r="AC84" s="18"/>
      <c r="AD84" s="18"/>
      <c r="AE84" s="18">
        <f>SUM(AA84:AD84)</f>
        <v>0</v>
      </c>
      <c r="AG84" s="18"/>
      <c r="AH84" s="18"/>
      <c r="AI84" s="18"/>
      <c r="AJ84" s="18"/>
      <c r="AK84" s="18">
        <f>SUM(AG84:AJ84)</f>
        <v>0</v>
      </c>
      <c r="AM84" s="18"/>
      <c r="AN84" s="18"/>
      <c r="AO84" s="18"/>
      <c r="AP84" s="18"/>
      <c r="AQ84" s="18">
        <f>SUM(AM84:AP84)</f>
        <v>0</v>
      </c>
      <c r="AS84" s="18"/>
      <c r="AT84" s="18"/>
      <c r="AU84" s="18"/>
      <c r="AV84" s="18"/>
      <c r="AW84" s="18">
        <f>SUM(AS84:AV84)</f>
        <v>0</v>
      </c>
      <c r="AY84" s="18"/>
      <c r="AZ84" s="18"/>
      <c r="BA84" s="18"/>
      <c r="BB84" s="18"/>
      <c r="BC84" s="18">
        <f>SUM(AY84:BB84)</f>
        <v>0</v>
      </c>
      <c r="BE84" s="18"/>
      <c r="BF84" s="18"/>
      <c r="BG84" s="18"/>
      <c r="BH84" s="18"/>
      <c r="BI84" s="18">
        <f>SUM(BE84:BH84)</f>
        <v>0</v>
      </c>
      <c r="BK84" s="18"/>
      <c r="BL84" s="18"/>
      <c r="BM84" s="18"/>
      <c r="BN84" s="18"/>
      <c r="BO84" s="18">
        <f>SUM(BK84:BN84)</f>
        <v>0</v>
      </c>
      <c r="BQ84" s="18"/>
      <c r="BR84" s="18"/>
      <c r="BS84" s="18"/>
      <c r="BT84" s="18"/>
      <c r="BU84" s="18">
        <f>SUM(BQ84:BT84)</f>
        <v>0</v>
      </c>
      <c r="BW84" s="18">
        <f t="shared" si="92"/>
        <v>0</v>
      </c>
      <c r="BX84" s="18">
        <f t="shared" si="93"/>
        <v>0</v>
      </c>
      <c r="BY84" s="18">
        <f t="shared" si="94"/>
        <v>0</v>
      </c>
      <c r="BZ84" s="18">
        <f t="shared" si="94"/>
        <v>0</v>
      </c>
      <c r="CA84" s="18">
        <f>SUM(BW84:BZ84)</f>
        <v>0</v>
      </c>
    </row>
    <row r="85" spans="1:79" ht="8.25" customHeight="1" x14ac:dyDescent="0.3">
      <c r="A85" s="10"/>
      <c r="B85" s="11"/>
      <c r="C85" s="12"/>
      <c r="D85" s="12"/>
      <c r="E85" s="12"/>
      <c r="F85" s="12"/>
      <c r="G85" s="12"/>
      <c r="I85" s="12"/>
      <c r="J85" s="12"/>
      <c r="K85" s="12"/>
      <c r="L85" s="12"/>
      <c r="M85" s="12"/>
      <c r="O85" s="12"/>
      <c r="P85" s="12"/>
      <c r="Q85" s="12"/>
      <c r="R85" s="12"/>
      <c r="S85" s="12"/>
      <c r="U85" s="12"/>
      <c r="V85" s="12"/>
      <c r="W85" s="12"/>
      <c r="X85" s="12"/>
      <c r="Y85" s="12"/>
      <c r="AA85" s="12"/>
      <c r="AB85" s="12"/>
      <c r="AC85" s="12"/>
      <c r="AD85" s="12"/>
      <c r="AE85" s="12"/>
      <c r="AG85" s="12"/>
      <c r="AH85" s="12"/>
      <c r="AI85" s="12"/>
      <c r="AJ85" s="12"/>
      <c r="AK85" s="12"/>
      <c r="AL85" s="7"/>
      <c r="AM85" s="12"/>
      <c r="AN85" s="12"/>
      <c r="AO85" s="12"/>
      <c r="AP85" s="12"/>
      <c r="AQ85" s="12"/>
      <c r="AS85" s="12"/>
      <c r="AT85" s="12"/>
      <c r="AU85" s="12"/>
      <c r="AV85" s="12"/>
      <c r="AW85" s="12"/>
      <c r="AY85" s="12"/>
      <c r="AZ85" s="12"/>
      <c r="BA85" s="12"/>
      <c r="BB85" s="12"/>
      <c r="BC85" s="12"/>
      <c r="BE85" s="12"/>
      <c r="BF85" s="12"/>
      <c r="BG85" s="12"/>
      <c r="BH85" s="12"/>
      <c r="BI85" s="12"/>
      <c r="BK85" s="12"/>
      <c r="BL85" s="12"/>
      <c r="BM85" s="12"/>
      <c r="BN85" s="12"/>
      <c r="BO85" s="12"/>
      <c r="BQ85" s="12"/>
      <c r="BR85" s="12"/>
      <c r="BS85" s="12"/>
      <c r="BT85" s="12"/>
      <c r="BU85" s="12"/>
      <c r="BW85" s="12"/>
      <c r="BX85" s="12"/>
      <c r="BY85" s="12"/>
      <c r="BZ85" s="12"/>
      <c r="CA85" s="12"/>
    </row>
    <row r="86" spans="1:79" ht="39" x14ac:dyDescent="0.3">
      <c r="A86" s="13" t="s">
        <v>59</v>
      </c>
      <c r="B86" s="24"/>
      <c r="C86" s="24"/>
      <c r="D86" s="24"/>
      <c r="E86" s="24"/>
      <c r="F86" s="24"/>
      <c r="G86" s="24"/>
    </row>
    <row r="87" spans="1:79" ht="18" customHeight="1" x14ac:dyDescent="0.3">
      <c r="A87" s="32" t="s">
        <v>60</v>
      </c>
      <c r="B87" s="15" t="s">
        <v>21</v>
      </c>
      <c r="C87" s="16"/>
      <c r="D87" s="16"/>
      <c r="E87" s="16"/>
      <c r="F87" s="16">
        <v>30005</v>
      </c>
      <c r="G87" s="17">
        <f>SUM(C87:F87)</f>
        <v>30005</v>
      </c>
      <c r="I87" s="16"/>
      <c r="J87" s="16"/>
      <c r="K87" s="16"/>
      <c r="L87" s="16">
        <v>25582</v>
      </c>
      <c r="M87" s="17">
        <f>SUM(I87:L87)</f>
        <v>25582</v>
      </c>
      <c r="O87" s="16"/>
      <c r="P87" s="16"/>
      <c r="Q87" s="16"/>
      <c r="R87" s="16">
        <v>25195</v>
      </c>
      <c r="S87" s="17">
        <f>SUM(O87:R87)</f>
        <v>25195</v>
      </c>
      <c r="U87" s="16"/>
      <c r="V87" s="16"/>
      <c r="W87" s="16"/>
      <c r="X87" s="16">
        <v>15682</v>
      </c>
      <c r="Y87" s="17">
        <f>SUM(U87:X87)</f>
        <v>15682</v>
      </c>
      <c r="AA87" s="16"/>
      <c r="AB87" s="16"/>
      <c r="AC87" s="16"/>
      <c r="AD87" s="16">
        <v>7239</v>
      </c>
      <c r="AE87" s="17">
        <f>SUM(AA87:AD87)</f>
        <v>7239</v>
      </c>
      <c r="AG87" s="16"/>
      <c r="AH87" s="16"/>
      <c r="AI87" s="16"/>
      <c r="AJ87" s="16">
        <v>13350</v>
      </c>
      <c r="AK87" s="17">
        <f>SUM(AG87:AJ87)</f>
        <v>13350</v>
      </c>
      <c r="AM87" s="16"/>
      <c r="AN87" s="16"/>
      <c r="AO87" s="16"/>
      <c r="AP87" s="16">
        <v>8680</v>
      </c>
      <c r="AQ87" s="17">
        <f>SUM(AM87:AP87)</f>
        <v>8680</v>
      </c>
      <c r="AS87" s="16"/>
      <c r="AT87" s="16"/>
      <c r="AU87" s="16"/>
      <c r="AV87" s="16">
        <v>49220</v>
      </c>
      <c r="AW87" s="17">
        <f>SUM(AS87:AV87)</f>
        <v>49220</v>
      </c>
      <c r="AY87" s="16"/>
      <c r="AZ87" s="16"/>
      <c r="BA87" s="16"/>
      <c r="BB87" s="16"/>
      <c r="BC87" s="17">
        <f>SUM(AY87:BB87)</f>
        <v>0</v>
      </c>
      <c r="BE87" s="16"/>
      <c r="BF87" s="16"/>
      <c r="BG87" s="16"/>
      <c r="BH87" s="16"/>
      <c r="BI87" s="17">
        <f>SUM(BE87:BH87)</f>
        <v>0</v>
      </c>
      <c r="BK87" s="16"/>
      <c r="BL87" s="16"/>
      <c r="BM87" s="16"/>
      <c r="BN87" s="16"/>
      <c r="BO87" s="17">
        <f>SUM(BK87:BN87)</f>
        <v>0</v>
      </c>
      <c r="BQ87" s="16"/>
      <c r="BR87" s="16"/>
      <c r="BS87" s="16"/>
      <c r="BT87" s="16"/>
      <c r="BU87" s="17">
        <f>SUM(BQ87:BT87)</f>
        <v>0</v>
      </c>
      <c r="BW87" s="16">
        <f t="shared" ref="BW87:BW88" si="95">C87+I87+O87+U87+AA87+AG87+AM87+AS87+AY87+BE87+BK87+BQ87</f>
        <v>0</v>
      </c>
      <c r="BX87" s="16">
        <f t="shared" ref="BX87:BX88" si="96">D87+J87+P87+V87+AB87+AH87+AN87+AT87+AZ87+BF87+BL87+BR87</f>
        <v>0</v>
      </c>
      <c r="BY87" s="16">
        <f t="shared" ref="BY87:BY88" si="97">E87+K87+Q87+W87+AC87+AI87+AO87+AU87+BA87+BG87+BM87+BS87</f>
        <v>0</v>
      </c>
      <c r="BZ87" s="16">
        <f t="shared" ref="BZ87:BZ88" si="98">F87+L87+R87+X87+AD87+AJ87+AP87+AV87+BB87+BH87+BN87+BT87</f>
        <v>174953</v>
      </c>
      <c r="CA87" s="17">
        <f>SUM(BW87:BZ87)</f>
        <v>174953</v>
      </c>
    </row>
    <row r="88" spans="1:79" ht="18" customHeight="1" x14ac:dyDescent="0.3">
      <c r="A88" s="32"/>
      <c r="B88" s="15" t="s">
        <v>22</v>
      </c>
      <c r="C88" s="18"/>
      <c r="D88" s="18"/>
      <c r="E88" s="18"/>
      <c r="F88" s="18"/>
      <c r="G88" s="18">
        <f>SUM(C88:F88)</f>
        <v>0</v>
      </c>
      <c r="I88" s="18"/>
      <c r="J88" s="18"/>
      <c r="K88" s="18"/>
      <c r="L88" s="18"/>
      <c r="M88" s="18">
        <f>SUM(I88:L88)</f>
        <v>0</v>
      </c>
      <c r="O88" s="18"/>
      <c r="P88" s="18"/>
      <c r="Q88" s="18"/>
      <c r="R88" s="18"/>
      <c r="S88" s="18">
        <f>SUM(O88:R88)</f>
        <v>0</v>
      </c>
      <c r="U88" s="18"/>
      <c r="V88" s="18"/>
      <c r="W88" s="18"/>
      <c r="X88" s="18"/>
      <c r="Y88" s="18">
        <f>SUM(U88:X88)</f>
        <v>0</v>
      </c>
      <c r="AA88" s="18"/>
      <c r="AB88" s="18"/>
      <c r="AC88" s="18"/>
      <c r="AD88" s="18"/>
      <c r="AE88" s="18">
        <f>SUM(AA88:AD88)</f>
        <v>0</v>
      </c>
      <c r="AG88" s="18"/>
      <c r="AH88" s="18"/>
      <c r="AI88" s="18"/>
      <c r="AJ88" s="18"/>
      <c r="AK88" s="18">
        <f>SUM(AG88:AJ88)</f>
        <v>0</v>
      </c>
      <c r="AM88" s="18"/>
      <c r="AN88" s="18"/>
      <c r="AO88" s="18"/>
      <c r="AP88" s="18"/>
      <c r="AQ88" s="18">
        <f>SUM(AM88:AP88)</f>
        <v>0</v>
      </c>
      <c r="AS88" s="18"/>
      <c r="AT88" s="18"/>
      <c r="AU88" s="18"/>
      <c r="AV88" s="18"/>
      <c r="AW88" s="18">
        <f>SUM(AS88:AV88)</f>
        <v>0</v>
      </c>
      <c r="AY88" s="18"/>
      <c r="AZ88" s="18"/>
      <c r="BA88" s="18"/>
      <c r="BB88" s="18"/>
      <c r="BC88" s="18">
        <f>SUM(AY88:BB88)</f>
        <v>0</v>
      </c>
      <c r="BE88" s="18"/>
      <c r="BF88" s="18"/>
      <c r="BG88" s="18"/>
      <c r="BH88" s="18"/>
      <c r="BI88" s="18">
        <f>SUM(BE88:BH88)</f>
        <v>0</v>
      </c>
      <c r="BK88" s="18"/>
      <c r="BL88" s="18"/>
      <c r="BM88" s="18"/>
      <c r="BN88" s="18"/>
      <c r="BO88" s="18">
        <f>SUM(BK88:BN88)</f>
        <v>0</v>
      </c>
      <c r="BQ88" s="18"/>
      <c r="BR88" s="18"/>
      <c r="BS88" s="18"/>
      <c r="BT88" s="18"/>
      <c r="BU88" s="18">
        <f>SUM(BQ88:BT88)</f>
        <v>0</v>
      </c>
      <c r="BW88" s="18">
        <f t="shared" si="95"/>
        <v>0</v>
      </c>
      <c r="BX88" s="18">
        <f t="shared" si="96"/>
        <v>0</v>
      </c>
      <c r="BY88" s="18">
        <f t="shared" si="97"/>
        <v>0</v>
      </c>
      <c r="BZ88" s="18">
        <f t="shared" si="98"/>
        <v>0</v>
      </c>
      <c r="CA88" s="18">
        <f>SUM(BW88:BZ88)</f>
        <v>0</v>
      </c>
    </row>
    <row r="89" spans="1:79" ht="8.25" customHeight="1" x14ac:dyDescent="0.3">
      <c r="A89" s="10"/>
      <c r="B89" s="11"/>
      <c r="C89" s="12"/>
      <c r="D89" s="12"/>
      <c r="E89" s="12"/>
      <c r="F89" s="12"/>
      <c r="G89" s="12"/>
      <c r="I89" s="12"/>
      <c r="J89" s="12"/>
      <c r="K89" s="12"/>
      <c r="L89" s="12"/>
      <c r="M89" s="12"/>
      <c r="O89" s="12"/>
      <c r="P89" s="12"/>
      <c r="Q89" s="12"/>
      <c r="R89" s="12"/>
      <c r="S89" s="12"/>
      <c r="U89" s="12"/>
      <c r="V89" s="12"/>
      <c r="W89" s="12"/>
      <c r="X89" s="12"/>
      <c r="Y89" s="12"/>
      <c r="AA89" s="12"/>
      <c r="AB89" s="12"/>
      <c r="AC89" s="12"/>
      <c r="AD89" s="12"/>
      <c r="AE89" s="12"/>
      <c r="AG89" s="12"/>
      <c r="AH89" s="12"/>
      <c r="AI89" s="12"/>
      <c r="AJ89" s="12"/>
      <c r="AK89" s="12"/>
      <c r="AL89" s="7"/>
      <c r="AM89" s="12"/>
      <c r="AN89" s="12"/>
      <c r="AO89" s="12"/>
      <c r="AP89" s="12"/>
      <c r="AQ89" s="12"/>
      <c r="AS89" s="12"/>
      <c r="AT89" s="12"/>
      <c r="AU89" s="12"/>
      <c r="AV89" s="12"/>
      <c r="AW89" s="12"/>
      <c r="AY89" s="12"/>
      <c r="AZ89" s="12"/>
      <c r="BA89" s="12"/>
      <c r="BB89" s="12"/>
      <c r="BC89" s="12"/>
      <c r="BE89" s="12"/>
      <c r="BF89" s="12"/>
      <c r="BG89" s="12"/>
      <c r="BH89" s="12"/>
      <c r="BI89" s="12"/>
      <c r="BK89" s="12"/>
      <c r="BL89" s="12"/>
      <c r="BM89" s="12"/>
      <c r="BN89" s="12"/>
      <c r="BO89" s="12"/>
      <c r="BQ89" s="12"/>
      <c r="BR89" s="12"/>
      <c r="BS89" s="12"/>
      <c r="BT89" s="12"/>
      <c r="BU89" s="12"/>
      <c r="BW89" s="12"/>
      <c r="BX89" s="12"/>
      <c r="BY89" s="12"/>
      <c r="BZ89" s="12"/>
      <c r="CA89" s="12"/>
    </row>
    <row r="90" spans="1:79" ht="39" x14ac:dyDescent="0.3">
      <c r="A90" s="13" t="s">
        <v>61</v>
      </c>
      <c r="B90" s="24"/>
      <c r="C90" s="24"/>
      <c r="D90" s="24"/>
      <c r="E90" s="24"/>
      <c r="F90" s="24"/>
      <c r="G90" s="24"/>
    </row>
    <row r="91" spans="1:79" ht="18" customHeight="1" x14ac:dyDescent="0.3">
      <c r="A91" s="32" t="s">
        <v>62</v>
      </c>
      <c r="B91" s="15" t="s">
        <v>21</v>
      </c>
      <c r="C91" s="16">
        <v>316983</v>
      </c>
      <c r="D91" s="16"/>
      <c r="E91" s="16"/>
      <c r="F91" s="16"/>
      <c r="G91" s="17">
        <f>SUM(C91:F91)</f>
        <v>316983</v>
      </c>
      <c r="I91" s="16">
        <v>294167</v>
      </c>
      <c r="J91" s="16"/>
      <c r="K91" s="16"/>
      <c r="L91" s="16"/>
      <c r="M91" s="17">
        <f>SUM(I91:L91)</f>
        <v>294167</v>
      </c>
      <c r="O91" s="16">
        <v>334122</v>
      </c>
      <c r="P91" s="16"/>
      <c r="Q91" s="16"/>
      <c r="R91" s="16"/>
      <c r="S91" s="17">
        <f>SUM(O91:R91)</f>
        <v>334122</v>
      </c>
      <c r="U91" s="16">
        <v>330237</v>
      </c>
      <c r="V91" s="16"/>
      <c r="W91" s="16"/>
      <c r="X91" s="16"/>
      <c r="Y91" s="17">
        <f>SUM(U91:X91)</f>
        <v>330237</v>
      </c>
      <c r="AA91" s="16">
        <v>371186</v>
      </c>
      <c r="AB91" s="16"/>
      <c r="AC91" s="16"/>
      <c r="AD91" s="16"/>
      <c r="AE91" s="17">
        <f>SUM(AA91:AD91)</f>
        <v>371186</v>
      </c>
      <c r="AG91" s="16">
        <v>392800</v>
      </c>
      <c r="AH91" s="16"/>
      <c r="AI91" s="16"/>
      <c r="AJ91" s="16"/>
      <c r="AK91" s="17">
        <f>SUM(AG91:AJ91)</f>
        <v>392800</v>
      </c>
      <c r="AM91" s="16">
        <v>436086</v>
      </c>
      <c r="AN91" s="16"/>
      <c r="AO91" s="16"/>
      <c r="AP91" s="16"/>
      <c r="AQ91" s="17">
        <f>SUM(AM91:AP91)</f>
        <v>436086</v>
      </c>
      <c r="AS91" s="16">
        <v>410830</v>
      </c>
      <c r="AT91" s="16"/>
      <c r="AU91" s="16"/>
      <c r="AV91" s="16"/>
      <c r="AW91" s="17">
        <f>SUM(AS91:AV91)</f>
        <v>410830</v>
      </c>
      <c r="AY91" s="16"/>
      <c r="AZ91" s="16"/>
      <c r="BA91" s="16"/>
      <c r="BB91" s="16"/>
      <c r="BC91" s="17">
        <f>SUM(AY91:BB91)</f>
        <v>0</v>
      </c>
      <c r="BE91" s="16"/>
      <c r="BF91" s="16"/>
      <c r="BG91" s="16"/>
      <c r="BH91" s="16"/>
      <c r="BI91" s="17">
        <f>SUM(BE91:BH91)</f>
        <v>0</v>
      </c>
      <c r="BK91" s="16"/>
      <c r="BL91" s="16"/>
      <c r="BM91" s="16"/>
      <c r="BN91" s="16"/>
      <c r="BO91" s="17">
        <f>SUM(BK91:BN91)</f>
        <v>0</v>
      </c>
      <c r="BQ91" s="16"/>
      <c r="BR91" s="16"/>
      <c r="BS91" s="16"/>
      <c r="BT91" s="16"/>
      <c r="BU91" s="17">
        <f>SUM(BQ91:BT91)</f>
        <v>0</v>
      </c>
      <c r="BW91" s="16">
        <f t="shared" ref="BW91:BW92" si="99">C91+I91+O91+U91+AA91+AG91+AM91+AS91+AY91+BE91+BK91+BQ91</f>
        <v>2886411</v>
      </c>
      <c r="BX91" s="16">
        <f t="shared" ref="BX91:BX92" si="100">D91+J91+P91+V91+AB91+AH91+AN91+AT91+AZ91+BF91+BL91+BR91</f>
        <v>0</v>
      </c>
      <c r="BY91" s="16">
        <f t="shared" ref="BY91:BY92" si="101">E91+K91+Q91+W91+AC91+AI91+AO91+AU91+BA91+BG91+BM91+BS91</f>
        <v>0</v>
      </c>
      <c r="BZ91" s="16">
        <f t="shared" ref="BZ91:BZ92" si="102">F91+L91+R91+X91+AD91+AJ91+AP91+AV91+BB91+BH91+BN91+BT91</f>
        <v>0</v>
      </c>
      <c r="CA91" s="17">
        <f>SUM(BW91:BZ91)</f>
        <v>2886411</v>
      </c>
    </row>
    <row r="92" spans="1:79" ht="18" customHeight="1" x14ac:dyDescent="0.3">
      <c r="A92" s="32"/>
      <c r="B92" s="15" t="s">
        <v>22</v>
      </c>
      <c r="C92" s="18"/>
      <c r="D92" s="18"/>
      <c r="E92" s="18"/>
      <c r="F92" s="18"/>
      <c r="G92" s="18">
        <f>SUM(C92:F92)</f>
        <v>0</v>
      </c>
      <c r="I92" s="18"/>
      <c r="J92" s="18"/>
      <c r="K92" s="18"/>
      <c r="L92" s="18"/>
      <c r="M92" s="18">
        <f>SUM(I92:L92)</f>
        <v>0</v>
      </c>
      <c r="O92" s="18"/>
      <c r="P92" s="18"/>
      <c r="Q92" s="18"/>
      <c r="R92" s="18"/>
      <c r="S92" s="18">
        <f>SUM(O92:R92)</f>
        <v>0</v>
      </c>
      <c r="U92" s="18"/>
      <c r="V92" s="18"/>
      <c r="W92" s="18"/>
      <c r="X92" s="18"/>
      <c r="Y92" s="18">
        <f>SUM(U92:X92)</f>
        <v>0</v>
      </c>
      <c r="AA92" s="18"/>
      <c r="AB92" s="18"/>
      <c r="AC92" s="18"/>
      <c r="AD92" s="18"/>
      <c r="AE92" s="18">
        <f>SUM(AA92:AD92)</f>
        <v>0</v>
      </c>
      <c r="AG92" s="18"/>
      <c r="AH92" s="18"/>
      <c r="AI92" s="18"/>
      <c r="AJ92" s="18"/>
      <c r="AK92" s="18">
        <f>SUM(AG92:AJ92)</f>
        <v>0</v>
      </c>
      <c r="AM92" s="18"/>
      <c r="AN92" s="18"/>
      <c r="AO92" s="18"/>
      <c r="AP92" s="18"/>
      <c r="AQ92" s="18">
        <f>SUM(AM92:AP92)</f>
        <v>0</v>
      </c>
      <c r="AS92" s="18"/>
      <c r="AT92" s="18"/>
      <c r="AU92" s="18"/>
      <c r="AV92" s="18"/>
      <c r="AW92" s="18">
        <f>SUM(AS92:AV92)</f>
        <v>0</v>
      </c>
      <c r="AY92" s="18"/>
      <c r="AZ92" s="18"/>
      <c r="BA92" s="18"/>
      <c r="BB92" s="18"/>
      <c r="BC92" s="18">
        <f>SUM(AY92:BB92)</f>
        <v>0</v>
      </c>
      <c r="BE92" s="18"/>
      <c r="BF92" s="18"/>
      <c r="BG92" s="18"/>
      <c r="BH92" s="18"/>
      <c r="BI92" s="18">
        <f>SUM(BE92:BH92)</f>
        <v>0</v>
      </c>
      <c r="BK92" s="18"/>
      <c r="BL92" s="18"/>
      <c r="BM92" s="18"/>
      <c r="BN92" s="18"/>
      <c r="BO92" s="18">
        <f>SUM(BK92:BN92)</f>
        <v>0</v>
      </c>
      <c r="BQ92" s="18"/>
      <c r="BR92" s="18"/>
      <c r="BS92" s="18"/>
      <c r="BT92" s="18"/>
      <c r="BU92" s="18">
        <f>SUM(BQ92:BT92)</f>
        <v>0</v>
      </c>
      <c r="BW92" s="18">
        <f t="shared" si="99"/>
        <v>0</v>
      </c>
      <c r="BX92" s="18">
        <f t="shared" si="100"/>
        <v>0</v>
      </c>
      <c r="BY92" s="18">
        <f t="shared" si="101"/>
        <v>0</v>
      </c>
      <c r="BZ92" s="18">
        <f t="shared" si="102"/>
        <v>0</v>
      </c>
      <c r="CA92" s="18">
        <f>SUM(BW92:BZ92)</f>
        <v>0</v>
      </c>
    </row>
    <row r="93" spans="1:79" ht="8.25" customHeight="1" x14ac:dyDescent="0.3">
      <c r="A93" s="10"/>
      <c r="B93" s="11"/>
      <c r="C93" s="12"/>
      <c r="D93" s="12"/>
      <c r="E93" s="12"/>
      <c r="F93" s="12"/>
      <c r="G93" s="12"/>
      <c r="I93" s="12"/>
      <c r="J93" s="12"/>
      <c r="K93" s="12"/>
      <c r="L93" s="12"/>
      <c r="M93" s="12"/>
      <c r="O93" s="12"/>
      <c r="P93" s="12"/>
      <c r="Q93" s="12"/>
      <c r="R93" s="12"/>
      <c r="S93" s="12"/>
      <c r="U93" s="12"/>
      <c r="V93" s="12"/>
      <c r="W93" s="12"/>
      <c r="X93" s="12"/>
      <c r="Y93" s="12"/>
      <c r="AA93" s="12"/>
      <c r="AB93" s="12"/>
      <c r="AC93" s="12"/>
      <c r="AD93" s="12"/>
      <c r="AE93" s="12"/>
      <c r="AG93" s="12"/>
      <c r="AH93" s="12"/>
      <c r="AI93" s="12"/>
      <c r="AJ93" s="12"/>
      <c r="AK93" s="12"/>
      <c r="AL93" s="7"/>
      <c r="AM93" s="12"/>
      <c r="AN93" s="12"/>
      <c r="AO93" s="12"/>
      <c r="AP93" s="12"/>
      <c r="AQ93" s="12"/>
      <c r="AS93" s="12"/>
      <c r="AT93" s="12"/>
      <c r="AU93" s="12"/>
      <c r="AV93" s="12"/>
      <c r="AW93" s="12"/>
      <c r="AY93" s="12"/>
      <c r="AZ93" s="12"/>
      <c r="BA93" s="12"/>
      <c r="BB93" s="12"/>
      <c r="BC93" s="12"/>
      <c r="BE93" s="12"/>
      <c r="BF93" s="12"/>
      <c r="BG93" s="12"/>
      <c r="BH93" s="12"/>
      <c r="BI93" s="12"/>
      <c r="BK93" s="12"/>
      <c r="BL93" s="12"/>
      <c r="BM93" s="12"/>
      <c r="BN93" s="12"/>
      <c r="BO93" s="12"/>
      <c r="BQ93" s="12"/>
      <c r="BR93" s="12"/>
      <c r="BS93" s="12"/>
      <c r="BT93" s="12"/>
      <c r="BU93" s="12"/>
      <c r="BW93" s="12"/>
      <c r="BX93" s="12"/>
      <c r="BY93" s="12"/>
      <c r="BZ93" s="12"/>
      <c r="CA93" s="12"/>
    </row>
    <row r="94" spans="1:79" ht="39" x14ac:dyDescent="0.3">
      <c r="A94" s="13" t="s">
        <v>67</v>
      </c>
      <c r="B94" s="24"/>
      <c r="C94" s="24"/>
      <c r="D94" s="24"/>
      <c r="E94" s="24"/>
      <c r="F94" s="24"/>
      <c r="G94" s="24"/>
    </row>
    <row r="95" spans="1:79" ht="18" customHeight="1" x14ac:dyDescent="0.3">
      <c r="A95" s="32" t="s">
        <v>68</v>
      </c>
      <c r="B95" s="15" t="s">
        <v>21</v>
      </c>
      <c r="C95" s="16"/>
      <c r="D95" s="16"/>
      <c r="E95" s="16"/>
      <c r="F95" s="16"/>
      <c r="G95" s="17">
        <f>SUM(C95:F95)</f>
        <v>0</v>
      </c>
      <c r="I95" s="16"/>
      <c r="J95" s="16"/>
      <c r="K95" s="16"/>
      <c r="L95" s="16"/>
      <c r="M95" s="17">
        <f>SUM(I95:L95)</f>
        <v>0</v>
      </c>
      <c r="O95" s="16">
        <v>722563</v>
      </c>
      <c r="P95" s="16">
        <v>94233</v>
      </c>
      <c r="Q95" s="16">
        <v>28457</v>
      </c>
      <c r="R95" s="16"/>
      <c r="S95" s="17">
        <f>SUM(O95:R95)</f>
        <v>845253</v>
      </c>
      <c r="U95" s="16">
        <v>394182</v>
      </c>
      <c r="V95" s="16">
        <v>45845</v>
      </c>
      <c r="W95" s="16">
        <v>19776</v>
      </c>
      <c r="X95" s="16"/>
      <c r="Y95" s="17">
        <f>SUM(U95:X95)</f>
        <v>459803</v>
      </c>
      <c r="AA95" s="16">
        <v>220222</v>
      </c>
      <c r="AB95" s="16">
        <v>12810</v>
      </c>
      <c r="AC95" s="16">
        <v>23889</v>
      </c>
      <c r="AD95" s="16"/>
      <c r="AE95" s="17">
        <f>SUM(AA95:AD95)</f>
        <v>256921</v>
      </c>
      <c r="AG95" s="16">
        <v>124529</v>
      </c>
      <c r="AH95" s="16">
        <v>14739</v>
      </c>
      <c r="AI95" s="16">
        <v>18908</v>
      </c>
      <c r="AJ95" s="16"/>
      <c r="AK95" s="17">
        <f>SUM(AG95:AJ95)</f>
        <v>158176</v>
      </c>
      <c r="AM95" s="16">
        <v>143567</v>
      </c>
      <c r="AN95" s="16">
        <v>8102</v>
      </c>
      <c r="AO95" s="16">
        <v>22149</v>
      </c>
      <c r="AP95" s="16"/>
      <c r="AQ95" s="17">
        <f>SUM(AM95:AP95)</f>
        <v>173818</v>
      </c>
      <c r="AS95" s="16">
        <v>130224</v>
      </c>
      <c r="AT95" s="16">
        <v>5519</v>
      </c>
      <c r="AU95" s="16">
        <v>20625</v>
      </c>
      <c r="AV95" s="16"/>
      <c r="AW95" s="17">
        <f>SUM(AS95:AV95)</f>
        <v>156368</v>
      </c>
      <c r="AY95" s="16"/>
      <c r="AZ95" s="16"/>
      <c r="BA95" s="16"/>
      <c r="BB95" s="16"/>
      <c r="BC95" s="17">
        <f>SUM(AY95:BB95)</f>
        <v>0</v>
      </c>
      <c r="BE95" s="16"/>
      <c r="BF95" s="16"/>
      <c r="BG95" s="16"/>
      <c r="BH95" s="16"/>
      <c r="BI95" s="17">
        <f>SUM(BE95:BH95)</f>
        <v>0</v>
      </c>
      <c r="BK95" s="16"/>
      <c r="BL95" s="16"/>
      <c r="BM95" s="16"/>
      <c r="BN95" s="16"/>
      <c r="BO95" s="17">
        <f>SUM(BK95:BN95)</f>
        <v>0</v>
      </c>
      <c r="BQ95" s="16"/>
      <c r="BR95" s="16"/>
      <c r="BS95" s="16"/>
      <c r="BT95" s="16"/>
      <c r="BU95" s="17">
        <f>SUM(BQ95:BT95)</f>
        <v>0</v>
      </c>
      <c r="BW95" s="16">
        <f t="shared" ref="BW95:BW96" si="103">C95+I95+O95+U95+AA95+AG95+AM95+AS95+AY95+BE95+BK95+BQ95</f>
        <v>1735287</v>
      </c>
      <c r="BX95" s="16">
        <f t="shared" ref="BX95:BX96" si="104">D95+J95+P95+V95+AB95+AH95+AN95+AT95+AZ95+BF95+BL95+BR95</f>
        <v>181248</v>
      </c>
      <c r="BY95" s="16">
        <f t="shared" ref="BY95:BY96" si="105">E95+K95+Q95+W95+AC95+AI95+AO95+AU95+BA95+BG95+BM95+BS95</f>
        <v>133804</v>
      </c>
      <c r="BZ95" s="16">
        <f t="shared" ref="BZ95:BZ96" si="106">F95+L95+R95+X95+AD95+AJ95+AP95+AV95+BB95+BH95+BN95+BT95</f>
        <v>0</v>
      </c>
      <c r="CA95" s="17">
        <f>SUM(BW95:BZ95)</f>
        <v>2050339</v>
      </c>
    </row>
    <row r="96" spans="1:79" ht="18" customHeight="1" x14ac:dyDescent="0.3">
      <c r="A96" s="32"/>
      <c r="B96" s="15" t="s">
        <v>22</v>
      </c>
      <c r="C96" s="18"/>
      <c r="D96" s="18"/>
      <c r="E96" s="18"/>
      <c r="F96" s="18"/>
      <c r="G96" s="18">
        <f>SUM(C96:F96)</f>
        <v>0</v>
      </c>
      <c r="I96" s="18"/>
      <c r="J96" s="18"/>
      <c r="K96" s="18"/>
      <c r="L96" s="18"/>
      <c r="M96" s="18">
        <f>SUM(I96:L96)</f>
        <v>0</v>
      </c>
      <c r="O96" s="18"/>
      <c r="P96" s="18"/>
      <c r="Q96" s="18"/>
      <c r="R96" s="18"/>
      <c r="S96" s="18">
        <f>SUM(O96:R96)</f>
        <v>0</v>
      </c>
      <c r="U96" s="18"/>
      <c r="V96" s="18"/>
      <c r="W96" s="18"/>
      <c r="X96" s="18"/>
      <c r="Y96" s="18">
        <f>SUM(U96:X96)</f>
        <v>0</v>
      </c>
      <c r="AA96" s="18"/>
      <c r="AB96" s="18"/>
      <c r="AC96" s="18"/>
      <c r="AD96" s="18"/>
      <c r="AE96" s="18">
        <f>SUM(AA96:AD96)</f>
        <v>0</v>
      </c>
      <c r="AG96" s="18"/>
      <c r="AH96" s="18"/>
      <c r="AI96" s="18"/>
      <c r="AJ96" s="18"/>
      <c r="AK96" s="18">
        <f>SUM(AG96:AJ96)</f>
        <v>0</v>
      </c>
      <c r="AM96" s="18"/>
      <c r="AN96" s="18"/>
      <c r="AO96" s="18"/>
      <c r="AP96" s="18"/>
      <c r="AQ96" s="18">
        <f>SUM(AM96:AP96)</f>
        <v>0</v>
      </c>
      <c r="AS96" s="18"/>
      <c r="AT96" s="18"/>
      <c r="AU96" s="18"/>
      <c r="AV96" s="18"/>
      <c r="AW96" s="18">
        <f>SUM(AS96:AV96)</f>
        <v>0</v>
      </c>
      <c r="AY96" s="18"/>
      <c r="AZ96" s="18"/>
      <c r="BA96" s="18"/>
      <c r="BB96" s="18"/>
      <c r="BC96" s="18">
        <f>SUM(AY96:BB96)</f>
        <v>0</v>
      </c>
      <c r="BE96" s="18"/>
      <c r="BF96" s="18"/>
      <c r="BG96" s="18"/>
      <c r="BH96" s="18"/>
      <c r="BI96" s="18">
        <f>SUM(BE96:BH96)</f>
        <v>0</v>
      </c>
      <c r="BK96" s="18"/>
      <c r="BL96" s="18"/>
      <c r="BM96" s="18"/>
      <c r="BN96" s="18"/>
      <c r="BO96" s="18">
        <f>SUM(BK96:BN96)</f>
        <v>0</v>
      </c>
      <c r="BQ96" s="18"/>
      <c r="BR96" s="18"/>
      <c r="BS96" s="18"/>
      <c r="BT96" s="18"/>
      <c r="BU96" s="18">
        <f>SUM(BQ96:BT96)</f>
        <v>0</v>
      </c>
      <c r="BW96" s="18">
        <f t="shared" si="103"/>
        <v>0</v>
      </c>
      <c r="BX96" s="18">
        <f t="shared" si="104"/>
        <v>0</v>
      </c>
      <c r="BY96" s="18">
        <f t="shared" si="105"/>
        <v>0</v>
      </c>
      <c r="BZ96" s="18">
        <f t="shared" si="106"/>
        <v>0</v>
      </c>
      <c r="CA96" s="18">
        <f>SUM(BW96:BZ96)</f>
        <v>0</v>
      </c>
    </row>
    <row r="97" spans="1:79" ht="8.25" customHeight="1" x14ac:dyDescent="0.3">
      <c r="A97" s="10"/>
      <c r="B97" s="11"/>
      <c r="C97" s="12"/>
      <c r="D97" s="12"/>
      <c r="E97" s="12"/>
      <c r="F97" s="12"/>
      <c r="G97" s="12"/>
      <c r="I97" s="12"/>
      <c r="J97" s="12"/>
      <c r="K97" s="12"/>
      <c r="L97" s="12"/>
      <c r="M97" s="12"/>
      <c r="O97" s="12"/>
      <c r="P97" s="12"/>
      <c r="Q97" s="12"/>
      <c r="R97" s="12"/>
      <c r="S97" s="12"/>
      <c r="U97" s="12"/>
      <c r="V97" s="12"/>
      <c r="W97" s="12"/>
      <c r="X97" s="12"/>
      <c r="Y97" s="12"/>
      <c r="AA97" s="12"/>
      <c r="AB97" s="12"/>
      <c r="AC97" s="12"/>
      <c r="AD97" s="12"/>
      <c r="AE97" s="12"/>
      <c r="AG97" s="12"/>
      <c r="AH97" s="12"/>
      <c r="AI97" s="12"/>
      <c r="AJ97" s="12"/>
      <c r="AK97" s="12"/>
      <c r="AL97" s="7"/>
      <c r="AM97" s="12"/>
      <c r="AN97" s="12"/>
      <c r="AO97" s="12"/>
      <c r="AP97" s="12"/>
      <c r="AQ97" s="12"/>
      <c r="AS97" s="12"/>
      <c r="AT97" s="12"/>
      <c r="AU97" s="12"/>
      <c r="AV97" s="12"/>
      <c r="AW97" s="12"/>
      <c r="AY97" s="12"/>
      <c r="AZ97" s="12"/>
      <c r="BA97" s="12"/>
      <c r="BB97" s="12"/>
      <c r="BC97" s="12"/>
      <c r="BE97" s="12"/>
      <c r="BF97" s="12"/>
      <c r="BG97" s="12"/>
      <c r="BH97" s="12"/>
      <c r="BI97" s="12"/>
      <c r="BK97" s="12"/>
      <c r="BL97" s="12"/>
      <c r="BM97" s="12"/>
      <c r="BN97" s="12"/>
      <c r="BO97" s="12"/>
      <c r="BQ97" s="12"/>
      <c r="BR97" s="12"/>
      <c r="BS97" s="12"/>
      <c r="BT97" s="12"/>
      <c r="BU97" s="12"/>
      <c r="BW97" s="12"/>
      <c r="BX97" s="12"/>
      <c r="BY97" s="12"/>
      <c r="BZ97" s="12"/>
      <c r="CA97" s="12"/>
    </row>
    <row r="98" spans="1:79" ht="39" x14ac:dyDescent="0.3">
      <c r="A98" s="13" t="s">
        <v>69</v>
      </c>
      <c r="B98" s="24"/>
      <c r="C98" s="24"/>
      <c r="D98" s="24"/>
      <c r="E98" s="24"/>
      <c r="F98" s="24"/>
      <c r="G98" s="24"/>
    </row>
    <row r="99" spans="1:79" ht="18" customHeight="1" x14ac:dyDescent="0.3">
      <c r="A99" s="32" t="s">
        <v>70</v>
      </c>
      <c r="B99" s="15" t="s">
        <v>21</v>
      </c>
      <c r="C99" s="16"/>
      <c r="D99" s="16"/>
      <c r="E99" s="16"/>
      <c r="F99" s="16"/>
      <c r="G99" s="17">
        <f>SUM(C99:F99)</f>
        <v>0</v>
      </c>
      <c r="I99" s="16"/>
      <c r="J99" s="16"/>
      <c r="K99" s="16"/>
      <c r="L99" s="16"/>
      <c r="M99" s="17">
        <f>SUM(I99:L99)</f>
        <v>0</v>
      </c>
      <c r="O99" s="16"/>
      <c r="P99" s="16"/>
      <c r="Q99" s="16"/>
      <c r="R99" s="16"/>
      <c r="S99" s="17">
        <f>SUM(O99:R99)</f>
        <v>0</v>
      </c>
      <c r="U99" s="16"/>
      <c r="V99" s="16"/>
      <c r="W99" s="16"/>
      <c r="X99" s="16"/>
      <c r="Y99" s="17">
        <f>SUM(U99:X99)</f>
        <v>0</v>
      </c>
      <c r="AA99" s="16"/>
      <c r="AB99" s="16"/>
      <c r="AC99" s="16"/>
      <c r="AD99" s="16">
        <v>11664</v>
      </c>
      <c r="AE99" s="17">
        <f>SUM(AA99:AD99)</f>
        <v>11664</v>
      </c>
      <c r="AG99" s="16"/>
      <c r="AH99" s="16"/>
      <c r="AI99" s="16"/>
      <c r="AJ99" s="16">
        <v>8509</v>
      </c>
      <c r="AK99" s="17">
        <f>SUM(AG99:AJ99)</f>
        <v>8509</v>
      </c>
      <c r="AM99" s="16"/>
      <c r="AN99" s="16"/>
      <c r="AO99" s="16"/>
      <c r="AP99" s="16">
        <v>11506</v>
      </c>
      <c r="AQ99" s="17">
        <f>SUM(AM99:AP99)</f>
        <v>11506</v>
      </c>
      <c r="AS99" s="16"/>
      <c r="AT99" s="16"/>
      <c r="AU99" s="16"/>
      <c r="AV99" s="16">
        <v>14733</v>
      </c>
      <c r="AW99" s="17">
        <f>SUM(AS99:AV99)</f>
        <v>14733</v>
      </c>
      <c r="AY99" s="16"/>
      <c r="AZ99" s="16"/>
      <c r="BA99" s="16"/>
      <c r="BB99" s="16"/>
      <c r="BC99" s="17">
        <f>SUM(AY99:BB99)</f>
        <v>0</v>
      </c>
      <c r="BE99" s="16"/>
      <c r="BF99" s="16"/>
      <c r="BG99" s="16"/>
      <c r="BH99" s="16"/>
      <c r="BI99" s="17">
        <f>SUM(BE99:BH99)</f>
        <v>0</v>
      </c>
      <c r="BK99" s="16"/>
      <c r="BL99" s="16"/>
      <c r="BM99" s="16"/>
      <c r="BN99" s="16"/>
      <c r="BO99" s="17">
        <f>SUM(BK99:BN99)</f>
        <v>0</v>
      </c>
      <c r="BQ99" s="16"/>
      <c r="BR99" s="16"/>
      <c r="BS99" s="16"/>
      <c r="BT99" s="16"/>
      <c r="BU99" s="17">
        <f>SUM(BQ99:BT99)</f>
        <v>0</v>
      </c>
      <c r="BW99" s="16">
        <f t="shared" ref="BW99:BW100" si="107">C99+I99+O99+U99+AA99+AG99+AM99+AS99+AY99+BE99+BK99+BQ99</f>
        <v>0</v>
      </c>
      <c r="BX99" s="16">
        <f t="shared" ref="BX99:BX100" si="108">D99+J99+P99+V99+AB99+AH99+AN99+AT99+AZ99+BF99+BL99+BR99</f>
        <v>0</v>
      </c>
      <c r="BY99" s="16">
        <f t="shared" ref="BY99:BY100" si="109">E99+K99+Q99+W99+AC99+AI99+AO99+AU99+BA99+BG99+BM99+BS99</f>
        <v>0</v>
      </c>
      <c r="BZ99" s="16">
        <f t="shared" ref="BZ99:BZ100" si="110">F99+L99+R99+X99+AD99+AJ99+AP99+AV99+BB99+BH99+BN99+BT99</f>
        <v>46412</v>
      </c>
      <c r="CA99" s="17">
        <f>SUM(BW99:BZ99)</f>
        <v>46412</v>
      </c>
    </row>
    <row r="100" spans="1:79" ht="18" customHeight="1" x14ac:dyDescent="0.3">
      <c r="A100" s="32"/>
      <c r="B100" s="15" t="s">
        <v>22</v>
      </c>
      <c r="C100" s="18"/>
      <c r="D100" s="18"/>
      <c r="E100" s="18"/>
      <c r="F100" s="18"/>
      <c r="G100" s="18">
        <f>SUM(C100:F100)</f>
        <v>0</v>
      </c>
      <c r="I100" s="18"/>
      <c r="J100" s="18"/>
      <c r="K100" s="18"/>
      <c r="L100" s="18"/>
      <c r="M100" s="18">
        <f>SUM(I100:L100)</f>
        <v>0</v>
      </c>
      <c r="O100" s="18"/>
      <c r="P100" s="18"/>
      <c r="Q100" s="18"/>
      <c r="R100" s="18"/>
      <c r="S100" s="18">
        <f>SUM(O100:R100)</f>
        <v>0</v>
      </c>
      <c r="U100" s="18"/>
      <c r="V100" s="18"/>
      <c r="W100" s="18"/>
      <c r="X100" s="18"/>
      <c r="Y100" s="18">
        <f>SUM(U100:X100)</f>
        <v>0</v>
      </c>
      <c r="AA100" s="18"/>
      <c r="AB100" s="18"/>
      <c r="AC100" s="18"/>
      <c r="AD100" s="18"/>
      <c r="AE100" s="18">
        <f>SUM(AA100:AD100)</f>
        <v>0</v>
      </c>
      <c r="AG100" s="18"/>
      <c r="AH100" s="18"/>
      <c r="AI100" s="18"/>
      <c r="AJ100" s="18"/>
      <c r="AK100" s="18">
        <f>SUM(AG100:AJ100)</f>
        <v>0</v>
      </c>
      <c r="AM100" s="18"/>
      <c r="AN100" s="18"/>
      <c r="AO100" s="18"/>
      <c r="AP100" s="18"/>
      <c r="AQ100" s="18">
        <f>SUM(AM100:AP100)</f>
        <v>0</v>
      </c>
      <c r="AS100" s="18"/>
      <c r="AT100" s="18"/>
      <c r="AU100" s="18"/>
      <c r="AV100" s="18"/>
      <c r="AW100" s="18">
        <f>SUM(AS100:AV100)</f>
        <v>0</v>
      </c>
      <c r="AY100" s="18"/>
      <c r="AZ100" s="18"/>
      <c r="BA100" s="18"/>
      <c r="BB100" s="18"/>
      <c r="BC100" s="18">
        <f>SUM(AY100:BB100)</f>
        <v>0</v>
      </c>
      <c r="BE100" s="18"/>
      <c r="BF100" s="18"/>
      <c r="BG100" s="18"/>
      <c r="BH100" s="18"/>
      <c r="BI100" s="18">
        <f>SUM(BE100:BH100)</f>
        <v>0</v>
      </c>
      <c r="BK100" s="18"/>
      <c r="BL100" s="18"/>
      <c r="BM100" s="18"/>
      <c r="BN100" s="18"/>
      <c r="BO100" s="18">
        <f>SUM(BK100:BN100)</f>
        <v>0</v>
      </c>
      <c r="BQ100" s="18"/>
      <c r="BR100" s="18"/>
      <c r="BS100" s="18"/>
      <c r="BT100" s="18"/>
      <c r="BU100" s="18">
        <f>SUM(BQ100:BT100)</f>
        <v>0</v>
      </c>
      <c r="BW100" s="18">
        <f t="shared" si="107"/>
        <v>0</v>
      </c>
      <c r="BX100" s="18">
        <f t="shared" si="108"/>
        <v>0</v>
      </c>
      <c r="BY100" s="18">
        <f t="shared" si="109"/>
        <v>0</v>
      </c>
      <c r="BZ100" s="18">
        <f t="shared" si="110"/>
        <v>0</v>
      </c>
      <c r="CA100" s="18">
        <f>SUM(BW100:BZ100)</f>
        <v>0</v>
      </c>
    </row>
    <row r="101" spans="1:79" x14ac:dyDescent="0.3">
      <c r="C101" s="7"/>
      <c r="D101" s="7"/>
      <c r="E101" s="7"/>
      <c r="F101" s="7"/>
      <c r="I101" s="7"/>
      <c r="J101" s="7"/>
      <c r="K101" s="7"/>
      <c r="L101" s="7"/>
      <c r="O101" s="7"/>
      <c r="P101" s="7"/>
      <c r="Q101" s="7"/>
      <c r="R101" s="7"/>
      <c r="U101" s="7"/>
      <c r="V101" s="7"/>
      <c r="W101" s="7"/>
      <c r="X101" s="7"/>
      <c r="AA101" s="7"/>
      <c r="AB101" s="7"/>
      <c r="AC101" s="7"/>
      <c r="AD101" s="7"/>
      <c r="AG101" s="7"/>
      <c r="AH101" s="7"/>
      <c r="AI101" s="7"/>
      <c r="AJ101" s="7"/>
      <c r="AM101" s="7"/>
      <c r="AN101" s="7"/>
      <c r="AO101" s="7"/>
      <c r="AP101" s="7"/>
      <c r="AS101" s="7"/>
      <c r="AT101" s="7"/>
      <c r="AU101" s="7"/>
      <c r="AV101" s="7"/>
      <c r="AY101" s="7"/>
      <c r="AZ101" s="7"/>
      <c r="BA101" s="7"/>
      <c r="BB101" s="7"/>
      <c r="BE101" s="7"/>
      <c r="BF101" s="7"/>
      <c r="BG101" s="7"/>
      <c r="BH101" s="7"/>
      <c r="BK101" s="7"/>
      <c r="BL101" s="7"/>
      <c r="BM101" s="7"/>
      <c r="BN101" s="7"/>
      <c r="BQ101" s="7"/>
      <c r="BR101" s="7"/>
      <c r="BS101" s="7"/>
      <c r="BT101" s="7"/>
      <c r="BW101" s="7"/>
      <c r="BX101" s="7"/>
      <c r="BY101" s="7"/>
      <c r="BZ101" s="7"/>
    </row>
    <row r="102" spans="1:79" x14ac:dyDescent="0.3">
      <c r="C102" s="7"/>
      <c r="D102" s="7"/>
      <c r="E102" s="7"/>
      <c r="F102" s="7"/>
      <c r="I102" s="7"/>
      <c r="J102" s="7"/>
      <c r="K102" s="7"/>
      <c r="L102" s="7"/>
      <c r="O102" s="7"/>
      <c r="P102" s="7"/>
      <c r="Q102" s="7"/>
      <c r="R102" s="7"/>
      <c r="U102" s="7"/>
      <c r="V102" s="7"/>
      <c r="W102" s="7"/>
      <c r="X102" s="7"/>
      <c r="AA102" s="7"/>
      <c r="AB102" s="7"/>
      <c r="AC102" s="7"/>
      <c r="AD102" s="7"/>
      <c r="AG102" s="7"/>
      <c r="AH102" s="7"/>
      <c r="AI102" s="7"/>
      <c r="AJ102" s="7"/>
      <c r="AM102" s="7"/>
      <c r="AN102" s="7"/>
      <c r="AO102" s="7"/>
      <c r="AP102" s="7"/>
      <c r="AS102" s="7"/>
      <c r="AT102" s="7"/>
      <c r="AU102" s="7"/>
      <c r="AV102" s="7"/>
      <c r="AW102" s="28"/>
      <c r="AY102" s="7"/>
      <c r="AZ102" s="7"/>
      <c r="BA102" s="7"/>
      <c r="BB102" s="7"/>
      <c r="BE102" s="7"/>
      <c r="BF102" s="7"/>
      <c r="BG102" s="7"/>
      <c r="BH102" s="7"/>
      <c r="BK102" s="7"/>
      <c r="BL102" s="7"/>
      <c r="BM102" s="7"/>
      <c r="BN102" s="7"/>
      <c r="BQ102" s="7"/>
      <c r="BR102" s="7"/>
      <c r="BS102" s="7"/>
      <c r="BT102" s="7"/>
      <c r="BW102" s="7"/>
      <c r="BX102" s="7"/>
      <c r="BY102" s="7"/>
      <c r="BZ102" s="7"/>
    </row>
    <row r="103" spans="1:79" x14ac:dyDescent="0.3">
      <c r="C103" s="7"/>
      <c r="D103" s="7"/>
      <c r="E103" s="7"/>
      <c r="F103" s="7"/>
      <c r="I103" s="7"/>
      <c r="J103" s="7"/>
      <c r="K103" s="7"/>
      <c r="L103" s="7"/>
      <c r="O103" s="7"/>
      <c r="P103" s="7"/>
      <c r="Q103" s="7"/>
      <c r="R103" s="7"/>
      <c r="U103" s="7"/>
      <c r="V103" s="7"/>
      <c r="W103" s="7"/>
      <c r="X103" s="7"/>
      <c r="AA103" s="7"/>
      <c r="AB103" s="7"/>
      <c r="AC103" s="7"/>
      <c r="AD103" s="7"/>
      <c r="AG103" s="7"/>
      <c r="AH103" s="7"/>
      <c r="AI103" s="7"/>
      <c r="AJ103" s="7"/>
      <c r="AM103" s="7"/>
      <c r="AN103" s="7"/>
      <c r="AO103" s="7"/>
      <c r="AP103" s="7"/>
      <c r="AS103" s="7"/>
      <c r="AT103" s="7"/>
      <c r="AU103" s="7"/>
      <c r="AV103" s="7"/>
      <c r="AY103" s="7"/>
      <c r="AZ103" s="7"/>
      <c r="BA103" s="7"/>
      <c r="BB103" s="7"/>
      <c r="BE103" s="7"/>
      <c r="BF103" s="7"/>
      <c r="BG103" s="7"/>
      <c r="BH103" s="7"/>
      <c r="BK103" s="7"/>
      <c r="BL103" s="7"/>
      <c r="BM103" s="7"/>
      <c r="BN103" s="7"/>
      <c r="BQ103" s="7"/>
      <c r="BR103" s="7"/>
      <c r="BS103" s="7"/>
      <c r="BT103" s="7"/>
      <c r="BW103" s="7"/>
      <c r="BX103" s="7"/>
      <c r="BY103" s="7"/>
      <c r="BZ103" s="7"/>
    </row>
    <row r="104" spans="1:79" x14ac:dyDescent="0.3">
      <c r="C104" s="7"/>
      <c r="D104" s="7"/>
      <c r="E104" s="7"/>
      <c r="F104" s="7"/>
      <c r="I104" s="7"/>
      <c r="J104" s="7"/>
      <c r="K104" s="7"/>
      <c r="L104" s="7"/>
      <c r="O104" s="7"/>
      <c r="P104" s="7"/>
      <c r="Q104" s="7"/>
      <c r="R104" s="7"/>
      <c r="U104" s="7"/>
      <c r="V104" s="7"/>
      <c r="W104" s="7"/>
      <c r="X104" s="7"/>
      <c r="AA104" s="7"/>
      <c r="AB104" s="7"/>
      <c r="AC104" s="7"/>
      <c r="AD104" s="7"/>
      <c r="AG104" s="7"/>
      <c r="AH104" s="7"/>
      <c r="AI104" s="7"/>
      <c r="AJ104" s="7"/>
      <c r="AM104" s="7"/>
      <c r="AN104" s="7"/>
      <c r="AO104" s="7"/>
      <c r="AP104" s="7"/>
      <c r="AS104" s="7"/>
      <c r="AT104" s="7"/>
      <c r="AU104" s="7"/>
      <c r="AV104" s="7"/>
      <c r="AY104" s="7"/>
      <c r="AZ104" s="7"/>
      <c r="BA104" s="7"/>
      <c r="BB104" s="7"/>
      <c r="BE104" s="7"/>
      <c r="BF104" s="7"/>
      <c r="BG104" s="7"/>
      <c r="BH104" s="7"/>
      <c r="BK104" s="7"/>
      <c r="BL104" s="7"/>
      <c r="BM104" s="7"/>
      <c r="BN104" s="7"/>
      <c r="BQ104" s="7"/>
      <c r="BR104" s="7"/>
      <c r="BS104" s="7"/>
      <c r="BT104" s="7"/>
      <c r="BW104" s="7"/>
      <c r="BX104" s="7"/>
      <c r="BY104" s="7"/>
      <c r="BZ104" s="7"/>
    </row>
    <row r="105" spans="1:79" x14ac:dyDescent="0.3">
      <c r="C105" s="7"/>
      <c r="D105" s="7"/>
      <c r="E105" s="7"/>
      <c r="F105" s="7"/>
      <c r="I105" s="7"/>
      <c r="J105" s="7"/>
      <c r="K105" s="7"/>
      <c r="L105" s="7"/>
      <c r="O105" s="7"/>
      <c r="P105" s="7"/>
      <c r="Q105" s="7"/>
      <c r="R105" s="7"/>
      <c r="U105" s="7"/>
      <c r="V105" s="7"/>
      <c r="W105" s="7"/>
      <c r="X105" s="7"/>
      <c r="AA105" s="7"/>
      <c r="AB105" s="7"/>
      <c r="AC105" s="7"/>
      <c r="AD105" s="7"/>
      <c r="AG105" s="7"/>
      <c r="AH105" s="7"/>
      <c r="AI105" s="7"/>
      <c r="AJ105" s="7"/>
      <c r="AM105" s="7"/>
      <c r="AN105" s="7"/>
      <c r="AO105" s="7"/>
      <c r="AP105" s="7"/>
      <c r="AQ105" s="7"/>
      <c r="AS105" s="7"/>
      <c r="AT105" s="7"/>
      <c r="AU105" s="7"/>
      <c r="AV105" s="7"/>
      <c r="AW105" s="28"/>
      <c r="AY105" s="7"/>
      <c r="AZ105" s="7"/>
      <c r="BA105" s="7"/>
      <c r="BB105" s="7"/>
      <c r="BE105" s="7"/>
      <c r="BF105" s="7"/>
      <c r="BG105" s="7"/>
      <c r="BH105" s="7"/>
      <c r="BK105" s="7"/>
      <c r="BL105" s="7"/>
      <c r="BM105" s="7"/>
      <c r="BN105" s="7"/>
      <c r="BQ105" s="7"/>
      <c r="BR105" s="7"/>
      <c r="BS105" s="7"/>
      <c r="BT105" s="7"/>
      <c r="BW105" s="7"/>
      <c r="BX105" s="7"/>
      <c r="BY105" s="7"/>
      <c r="BZ105" s="7"/>
    </row>
    <row r="106" spans="1:79" x14ac:dyDescent="0.3">
      <c r="C106" s="7"/>
      <c r="D106" s="7"/>
      <c r="E106" s="7"/>
      <c r="F106" s="7"/>
      <c r="I106" s="7"/>
      <c r="J106" s="7"/>
      <c r="K106" s="7"/>
      <c r="L106" s="7"/>
      <c r="O106" s="7"/>
      <c r="P106" s="7"/>
      <c r="Q106" s="7"/>
      <c r="R106" s="7"/>
      <c r="U106" s="7"/>
      <c r="V106" s="7"/>
      <c r="W106" s="7"/>
      <c r="X106" s="7"/>
      <c r="AA106" s="7"/>
      <c r="AB106" s="7"/>
      <c r="AC106" s="7"/>
      <c r="AD106" s="7"/>
      <c r="AG106" s="7"/>
      <c r="AH106" s="7"/>
      <c r="AI106" s="7"/>
      <c r="AJ106" s="7"/>
      <c r="AM106" s="7"/>
      <c r="AN106" s="7"/>
      <c r="AO106" s="7"/>
      <c r="AP106" s="7"/>
      <c r="AS106" s="7"/>
      <c r="AT106" s="7"/>
      <c r="AU106" s="7"/>
      <c r="AV106" s="7"/>
      <c r="AY106" s="7"/>
      <c r="AZ106" s="7"/>
      <c r="BA106" s="7"/>
      <c r="BB106" s="7"/>
      <c r="BE106" s="7"/>
      <c r="BF106" s="7"/>
      <c r="BG106" s="7"/>
      <c r="BH106" s="7"/>
      <c r="BK106" s="7"/>
      <c r="BL106" s="7"/>
      <c r="BM106" s="7"/>
      <c r="BN106" s="7"/>
      <c r="BQ106" s="7"/>
      <c r="BR106" s="7"/>
      <c r="BS106" s="7"/>
      <c r="BT106" s="7"/>
      <c r="BW106" s="7"/>
      <c r="BX106" s="7"/>
      <c r="BY106" s="7"/>
      <c r="BZ106" s="7"/>
    </row>
    <row r="107" spans="1:79" x14ac:dyDescent="0.3">
      <c r="C107" s="7"/>
      <c r="D107" s="7"/>
      <c r="E107" s="7"/>
      <c r="F107" s="7"/>
      <c r="I107" s="7"/>
      <c r="J107" s="7"/>
      <c r="K107" s="7"/>
      <c r="L107" s="7"/>
      <c r="O107" s="7"/>
      <c r="P107" s="7"/>
      <c r="Q107" s="7"/>
      <c r="R107" s="7"/>
      <c r="U107" s="7"/>
      <c r="V107" s="7"/>
      <c r="W107" s="7"/>
      <c r="X107" s="7"/>
      <c r="AA107" s="7"/>
      <c r="AB107" s="7"/>
      <c r="AC107" s="7"/>
      <c r="AD107" s="7"/>
      <c r="AG107" s="7"/>
      <c r="AH107" s="7"/>
      <c r="AI107" s="7"/>
      <c r="AJ107" s="7"/>
      <c r="AM107" s="7"/>
      <c r="AN107" s="7"/>
      <c r="AO107" s="7"/>
      <c r="AP107" s="7"/>
      <c r="AS107" s="7"/>
      <c r="AT107" s="7"/>
      <c r="AU107" s="7"/>
      <c r="AV107" s="7"/>
      <c r="AY107" s="7"/>
      <c r="AZ107" s="7"/>
      <c r="BA107" s="7"/>
      <c r="BB107" s="7"/>
      <c r="BE107" s="7"/>
      <c r="BF107" s="7"/>
      <c r="BG107" s="7"/>
      <c r="BH107" s="7"/>
      <c r="BK107" s="7"/>
      <c r="BL107" s="7"/>
      <c r="BM107" s="7"/>
      <c r="BN107" s="7"/>
      <c r="BQ107" s="7"/>
      <c r="BR107" s="7"/>
      <c r="BS107" s="7"/>
      <c r="BT107" s="7"/>
      <c r="BW107" s="7"/>
      <c r="BX107" s="7"/>
      <c r="BY107" s="7"/>
      <c r="BZ107" s="7"/>
    </row>
    <row r="108" spans="1:79" x14ac:dyDescent="0.3">
      <c r="C108" s="7"/>
      <c r="D108" s="7"/>
      <c r="E108" s="7"/>
      <c r="F108" s="7"/>
      <c r="I108" s="7"/>
      <c r="J108" s="7"/>
      <c r="K108" s="7"/>
      <c r="L108" s="7"/>
      <c r="O108" s="7"/>
      <c r="P108" s="7"/>
      <c r="Q108" s="7"/>
      <c r="R108" s="7"/>
      <c r="U108" s="7"/>
      <c r="V108" s="7"/>
      <c r="W108" s="7"/>
      <c r="X108" s="7"/>
      <c r="AA108" s="7"/>
      <c r="AB108" s="7"/>
      <c r="AC108" s="7"/>
      <c r="AD108" s="7"/>
      <c r="AG108" s="7"/>
      <c r="AH108" s="7"/>
      <c r="AI108" s="7"/>
      <c r="AJ108" s="7"/>
      <c r="AM108" s="7"/>
      <c r="AN108" s="7"/>
      <c r="AO108" s="7"/>
      <c r="AP108" s="7"/>
      <c r="AS108" s="7"/>
      <c r="AT108" s="7"/>
      <c r="AU108" s="7"/>
      <c r="AV108" s="7"/>
      <c r="AY108" s="7"/>
      <c r="AZ108" s="7"/>
      <c r="BA108" s="7"/>
      <c r="BB108" s="7"/>
      <c r="BE108" s="7"/>
      <c r="BF108" s="7"/>
      <c r="BG108" s="7"/>
      <c r="BH108" s="7"/>
      <c r="BK108" s="7"/>
      <c r="BL108" s="7"/>
      <c r="BM108" s="7"/>
      <c r="BN108" s="7"/>
      <c r="BQ108" s="7"/>
      <c r="BR108" s="7"/>
      <c r="BS108" s="7"/>
      <c r="BT108" s="7"/>
      <c r="BW108" s="7"/>
      <c r="BX108" s="7"/>
      <c r="BY108" s="7"/>
      <c r="BZ108" s="7"/>
    </row>
    <row r="109" spans="1:79" x14ac:dyDescent="0.3">
      <c r="C109" s="7"/>
      <c r="D109" s="7"/>
      <c r="E109" s="7"/>
      <c r="F109" s="7"/>
      <c r="I109" s="7"/>
      <c r="J109" s="7"/>
      <c r="K109" s="7"/>
      <c r="L109" s="7"/>
      <c r="O109" s="7"/>
      <c r="P109" s="7"/>
      <c r="Q109" s="7"/>
      <c r="R109" s="7"/>
      <c r="U109" s="7"/>
      <c r="V109" s="7"/>
      <c r="W109" s="7"/>
      <c r="X109" s="7"/>
      <c r="AA109" s="7"/>
      <c r="AB109" s="7"/>
      <c r="AC109" s="7"/>
      <c r="AD109" s="7"/>
      <c r="AG109" s="7"/>
      <c r="AH109" s="7"/>
      <c r="AI109" s="7"/>
      <c r="AJ109" s="7"/>
      <c r="AM109" s="7"/>
      <c r="AN109" s="7"/>
      <c r="AO109" s="7"/>
      <c r="AP109" s="7"/>
      <c r="AS109" s="7"/>
      <c r="AT109" s="7"/>
      <c r="AU109" s="7"/>
      <c r="AV109" s="7"/>
      <c r="AY109" s="7"/>
      <c r="AZ109" s="7"/>
      <c r="BA109" s="7"/>
      <c r="BB109" s="7"/>
      <c r="BE109" s="7"/>
      <c r="BF109" s="7"/>
      <c r="BG109" s="7"/>
      <c r="BH109" s="7"/>
      <c r="BK109" s="7"/>
      <c r="BL109" s="7"/>
      <c r="BM109" s="7"/>
      <c r="BN109" s="7"/>
      <c r="BQ109" s="7"/>
      <c r="BR109" s="7"/>
      <c r="BS109" s="7"/>
      <c r="BT109" s="7"/>
      <c r="BW109" s="7"/>
      <c r="BX109" s="7"/>
      <c r="BY109" s="7"/>
      <c r="BZ109" s="7"/>
    </row>
    <row r="110" spans="1:79" x14ac:dyDescent="0.3">
      <c r="C110" s="7"/>
      <c r="D110" s="7"/>
      <c r="E110" s="7"/>
      <c r="F110" s="7"/>
      <c r="I110" s="7"/>
      <c r="J110" s="7"/>
      <c r="K110" s="7"/>
      <c r="L110" s="7"/>
      <c r="O110" s="7"/>
      <c r="P110" s="7"/>
      <c r="Q110" s="7"/>
      <c r="R110" s="7"/>
      <c r="U110" s="7"/>
      <c r="V110" s="7"/>
      <c r="W110" s="7"/>
      <c r="X110" s="7"/>
      <c r="AA110" s="7"/>
      <c r="AB110" s="7"/>
      <c r="AC110" s="7"/>
      <c r="AD110" s="7"/>
      <c r="AG110" s="7"/>
      <c r="AH110" s="7"/>
      <c r="AI110" s="7"/>
      <c r="AJ110" s="7"/>
      <c r="AM110" s="7"/>
      <c r="AN110" s="7"/>
      <c r="AO110" s="7"/>
      <c r="AP110" s="7"/>
      <c r="AS110" s="7"/>
      <c r="AT110" s="7"/>
      <c r="AU110" s="7"/>
      <c r="AV110" s="7"/>
      <c r="AY110" s="7"/>
      <c r="AZ110" s="7"/>
      <c r="BA110" s="7"/>
      <c r="BB110" s="7"/>
      <c r="BE110" s="7"/>
      <c r="BF110" s="7"/>
      <c r="BG110" s="7"/>
      <c r="BH110" s="7"/>
      <c r="BK110" s="7"/>
      <c r="BL110" s="7"/>
      <c r="BM110" s="7"/>
      <c r="BN110" s="7"/>
      <c r="BQ110" s="7"/>
      <c r="BR110" s="7"/>
      <c r="BS110" s="7"/>
      <c r="BT110" s="7"/>
      <c r="BW110" s="7"/>
      <c r="BX110" s="7"/>
      <c r="BY110" s="7"/>
      <c r="BZ110" s="7"/>
    </row>
    <row r="111" spans="1:79" x14ac:dyDescent="0.3">
      <c r="C111" s="7"/>
      <c r="D111" s="7"/>
      <c r="E111" s="7"/>
      <c r="F111" s="7"/>
      <c r="I111" s="7"/>
      <c r="J111" s="7"/>
      <c r="K111" s="7"/>
      <c r="L111" s="7"/>
      <c r="O111" s="7"/>
      <c r="P111" s="7"/>
      <c r="Q111" s="7"/>
      <c r="R111" s="7"/>
      <c r="U111" s="7"/>
      <c r="V111" s="7"/>
      <c r="W111" s="7"/>
      <c r="X111" s="7"/>
      <c r="AA111" s="7"/>
      <c r="AB111" s="7"/>
      <c r="AC111" s="7"/>
      <c r="AD111" s="7"/>
      <c r="AG111" s="7"/>
      <c r="AH111" s="7"/>
      <c r="AI111" s="7"/>
      <c r="AJ111" s="7"/>
      <c r="AM111" s="7"/>
      <c r="AN111" s="7"/>
      <c r="AO111" s="7"/>
      <c r="AP111" s="7"/>
      <c r="AS111" s="7"/>
      <c r="AT111" s="7"/>
      <c r="AU111" s="7"/>
      <c r="AV111" s="7"/>
      <c r="AY111" s="7"/>
      <c r="AZ111" s="7"/>
      <c r="BA111" s="7"/>
      <c r="BB111" s="7"/>
      <c r="BE111" s="7"/>
      <c r="BF111" s="7"/>
      <c r="BG111" s="7"/>
      <c r="BH111" s="7"/>
      <c r="BK111" s="7"/>
      <c r="BL111" s="7"/>
      <c r="BM111" s="7"/>
      <c r="BN111" s="7"/>
      <c r="BQ111" s="7"/>
      <c r="BR111" s="7"/>
      <c r="BS111" s="7"/>
      <c r="BT111" s="7"/>
      <c r="BW111" s="7"/>
      <c r="BX111" s="7"/>
      <c r="BY111" s="7"/>
      <c r="BZ111" s="7"/>
    </row>
    <row r="112" spans="1:79" x14ac:dyDescent="0.3">
      <c r="C112" s="7"/>
      <c r="D112" s="7"/>
      <c r="E112" s="7"/>
      <c r="F112" s="7"/>
      <c r="I112" s="7"/>
      <c r="J112" s="7"/>
      <c r="K112" s="7"/>
      <c r="L112" s="7"/>
      <c r="O112" s="7"/>
      <c r="P112" s="7"/>
      <c r="Q112" s="7"/>
      <c r="R112" s="7"/>
      <c r="U112" s="7"/>
      <c r="V112" s="7"/>
      <c r="W112" s="7"/>
      <c r="X112" s="7"/>
      <c r="AA112" s="7"/>
      <c r="AB112" s="7"/>
      <c r="AC112" s="7"/>
      <c r="AD112" s="7"/>
      <c r="AG112" s="7"/>
      <c r="AH112" s="7"/>
      <c r="AI112" s="7"/>
      <c r="AJ112" s="7"/>
      <c r="AM112" s="7"/>
      <c r="AN112" s="7"/>
      <c r="AO112" s="7"/>
      <c r="AP112" s="7"/>
      <c r="AS112" s="7"/>
      <c r="AT112" s="7"/>
      <c r="AU112" s="7"/>
      <c r="AV112" s="7"/>
      <c r="AY112" s="7"/>
      <c r="AZ112" s="7"/>
      <c r="BA112" s="7"/>
      <c r="BB112" s="7"/>
      <c r="BE112" s="7"/>
      <c r="BF112" s="7"/>
      <c r="BG112" s="7"/>
      <c r="BH112" s="7"/>
      <c r="BK112" s="7"/>
      <c r="BL112" s="7"/>
      <c r="BM112" s="7"/>
      <c r="BN112" s="7"/>
      <c r="BQ112" s="7"/>
      <c r="BR112" s="7"/>
      <c r="BS112" s="7"/>
      <c r="BT112" s="7"/>
      <c r="BW112" s="7"/>
      <c r="BX112" s="7"/>
      <c r="BY112" s="7"/>
      <c r="BZ112" s="7"/>
    </row>
    <row r="113" spans="3:78" x14ac:dyDescent="0.3">
      <c r="C113" s="7"/>
      <c r="D113" s="7"/>
      <c r="E113" s="7"/>
      <c r="F113" s="7"/>
      <c r="I113" s="7"/>
      <c r="J113" s="7"/>
      <c r="K113" s="7"/>
      <c r="L113" s="7"/>
      <c r="O113" s="7"/>
      <c r="P113" s="7"/>
      <c r="Q113" s="7"/>
      <c r="R113" s="7"/>
      <c r="U113" s="7"/>
      <c r="V113" s="7"/>
      <c r="W113" s="7"/>
      <c r="X113" s="7"/>
      <c r="AA113" s="7"/>
      <c r="AB113" s="7"/>
      <c r="AC113" s="7"/>
      <c r="AD113" s="7"/>
      <c r="AG113" s="7"/>
      <c r="AH113" s="7"/>
      <c r="AI113" s="7"/>
      <c r="AJ113" s="7"/>
      <c r="AM113" s="7"/>
      <c r="AN113" s="7"/>
      <c r="AO113" s="7"/>
      <c r="AP113" s="7"/>
      <c r="AS113" s="7"/>
      <c r="AT113" s="7"/>
      <c r="AU113" s="7"/>
      <c r="AV113" s="7"/>
      <c r="AY113" s="7"/>
      <c r="AZ113" s="7"/>
      <c r="BA113" s="7"/>
      <c r="BB113" s="7"/>
      <c r="BE113" s="7"/>
      <c r="BF113" s="7"/>
      <c r="BG113" s="7"/>
      <c r="BH113" s="7"/>
      <c r="BK113" s="7"/>
      <c r="BL113" s="7"/>
      <c r="BM113" s="7"/>
      <c r="BN113" s="7"/>
      <c r="BQ113" s="7"/>
      <c r="BR113" s="7"/>
      <c r="BS113" s="7"/>
      <c r="BT113" s="7"/>
      <c r="BW113" s="7"/>
      <c r="BX113" s="7"/>
      <c r="BY113" s="7"/>
      <c r="BZ113" s="7"/>
    </row>
    <row r="114" spans="3:78" x14ac:dyDescent="0.3">
      <c r="C114" s="7"/>
      <c r="D114" s="7"/>
      <c r="E114" s="7"/>
      <c r="F114" s="7"/>
      <c r="I114" s="7"/>
      <c r="J114" s="7"/>
      <c r="K114" s="7"/>
      <c r="L114" s="7"/>
      <c r="O114" s="7"/>
      <c r="P114" s="7"/>
      <c r="Q114" s="7"/>
      <c r="R114" s="7"/>
      <c r="U114" s="7"/>
      <c r="V114" s="7"/>
      <c r="W114" s="7"/>
      <c r="X114" s="7"/>
      <c r="AA114" s="7"/>
      <c r="AB114" s="7"/>
      <c r="AC114" s="7"/>
      <c r="AD114" s="7"/>
      <c r="AG114" s="7"/>
      <c r="AH114" s="7"/>
      <c r="AI114" s="7"/>
      <c r="AJ114" s="7"/>
      <c r="AM114" s="7"/>
      <c r="AN114" s="7"/>
      <c r="AO114" s="7"/>
      <c r="AP114" s="7"/>
      <c r="AS114" s="7"/>
      <c r="AT114" s="7"/>
      <c r="AU114" s="7"/>
      <c r="AV114" s="7"/>
      <c r="AY114" s="7"/>
      <c r="AZ114" s="7"/>
      <c r="BA114" s="7"/>
      <c r="BB114" s="7"/>
      <c r="BE114" s="7"/>
      <c r="BF114" s="7"/>
      <c r="BG114" s="7"/>
      <c r="BH114" s="7"/>
      <c r="BK114" s="7"/>
      <c r="BL114" s="7"/>
      <c r="BM114" s="7"/>
      <c r="BN114" s="7"/>
      <c r="BQ114" s="7"/>
      <c r="BR114" s="7"/>
      <c r="BS114" s="7"/>
      <c r="BT114" s="7"/>
      <c r="BW114" s="7"/>
      <c r="BX114" s="7"/>
      <c r="BY114" s="7"/>
      <c r="BZ114" s="7"/>
    </row>
    <row r="115" spans="3:78" x14ac:dyDescent="0.3">
      <c r="C115" s="7"/>
      <c r="D115" s="7"/>
      <c r="E115" s="7"/>
      <c r="F115" s="7"/>
      <c r="I115" s="7"/>
      <c r="J115" s="7"/>
      <c r="K115" s="7"/>
      <c r="L115" s="7"/>
      <c r="O115" s="7"/>
      <c r="P115" s="7"/>
      <c r="Q115" s="7"/>
      <c r="R115" s="7"/>
      <c r="U115" s="7"/>
      <c r="V115" s="7"/>
      <c r="W115" s="7"/>
      <c r="X115" s="7"/>
      <c r="AA115" s="7"/>
      <c r="AB115" s="7"/>
      <c r="AC115" s="7"/>
      <c r="AD115" s="7"/>
      <c r="AG115" s="7"/>
      <c r="AH115" s="7"/>
      <c r="AI115" s="7"/>
      <c r="AJ115" s="7"/>
      <c r="AM115" s="7"/>
      <c r="AN115" s="7"/>
      <c r="AO115" s="7"/>
      <c r="AP115" s="7"/>
      <c r="AS115" s="7"/>
      <c r="AT115" s="7"/>
      <c r="AU115" s="7"/>
      <c r="AV115" s="7"/>
      <c r="AY115" s="7"/>
      <c r="AZ115" s="7"/>
      <c r="BA115" s="7"/>
      <c r="BB115" s="7"/>
      <c r="BE115" s="7"/>
      <c r="BF115" s="7"/>
      <c r="BG115" s="7"/>
      <c r="BH115" s="7"/>
      <c r="BK115" s="7"/>
      <c r="BL115" s="7"/>
      <c r="BM115" s="7"/>
      <c r="BN115" s="7"/>
      <c r="BQ115" s="7"/>
      <c r="BR115" s="7"/>
      <c r="BS115" s="7"/>
      <c r="BT115" s="7"/>
      <c r="BW115" s="7"/>
      <c r="BX115" s="7"/>
      <c r="BY115" s="7"/>
      <c r="BZ115" s="7"/>
    </row>
    <row r="116" spans="3:78" x14ac:dyDescent="0.3">
      <c r="C116" s="7"/>
      <c r="D116" s="7"/>
      <c r="E116" s="7"/>
      <c r="F116" s="7"/>
      <c r="I116" s="7"/>
      <c r="J116" s="7"/>
      <c r="K116" s="7"/>
      <c r="L116" s="7"/>
      <c r="O116" s="7"/>
      <c r="P116" s="7"/>
      <c r="Q116" s="7"/>
      <c r="R116" s="7"/>
      <c r="U116" s="7"/>
      <c r="V116" s="7"/>
      <c r="W116" s="7"/>
      <c r="X116" s="7"/>
      <c r="AA116" s="7"/>
      <c r="AB116" s="7"/>
      <c r="AC116" s="7"/>
      <c r="AD116" s="7"/>
      <c r="AG116" s="7"/>
      <c r="AH116" s="7"/>
      <c r="AI116" s="7"/>
      <c r="AJ116" s="7"/>
      <c r="AM116" s="7"/>
      <c r="AN116" s="7"/>
      <c r="AO116" s="7"/>
      <c r="AP116" s="7"/>
      <c r="AS116" s="7"/>
      <c r="AT116" s="7"/>
      <c r="AU116" s="7"/>
      <c r="AV116" s="7"/>
      <c r="AY116" s="7"/>
      <c r="AZ116" s="7"/>
      <c r="BA116" s="7"/>
      <c r="BB116" s="7"/>
      <c r="BE116" s="7"/>
      <c r="BF116" s="7"/>
      <c r="BG116" s="7"/>
      <c r="BH116" s="7"/>
      <c r="BK116" s="7"/>
      <c r="BL116" s="7"/>
      <c r="BM116" s="7"/>
      <c r="BN116" s="7"/>
      <c r="BQ116" s="7"/>
      <c r="BR116" s="7"/>
      <c r="BS116" s="7"/>
      <c r="BT116" s="7"/>
      <c r="BW116" s="7"/>
      <c r="BX116" s="7"/>
      <c r="BY116" s="7"/>
      <c r="BZ116" s="7"/>
    </row>
    <row r="117" spans="3:78" x14ac:dyDescent="0.3">
      <c r="C117" s="7"/>
      <c r="D117" s="7"/>
      <c r="E117" s="7"/>
      <c r="F117" s="7"/>
      <c r="I117" s="7"/>
      <c r="J117" s="7"/>
      <c r="K117" s="7"/>
      <c r="L117" s="7"/>
      <c r="O117" s="7"/>
      <c r="P117" s="7"/>
      <c r="Q117" s="7"/>
      <c r="R117" s="7"/>
      <c r="U117" s="7"/>
      <c r="V117" s="7"/>
      <c r="W117" s="7"/>
      <c r="X117" s="7"/>
      <c r="AA117" s="7"/>
      <c r="AB117" s="7"/>
      <c r="AC117" s="7"/>
      <c r="AD117" s="7"/>
      <c r="AG117" s="7"/>
      <c r="AH117" s="7"/>
      <c r="AI117" s="7"/>
      <c r="AJ117" s="7"/>
      <c r="AM117" s="7"/>
      <c r="AN117" s="7"/>
      <c r="AO117" s="7"/>
      <c r="AP117" s="7"/>
      <c r="AS117" s="7"/>
      <c r="AT117" s="7"/>
      <c r="AU117" s="7"/>
      <c r="AV117" s="7"/>
      <c r="AY117" s="7"/>
      <c r="AZ117" s="7"/>
      <c r="BA117" s="7"/>
      <c r="BB117" s="7"/>
      <c r="BE117" s="7"/>
      <c r="BF117" s="7"/>
      <c r="BG117" s="7"/>
      <c r="BH117" s="7"/>
      <c r="BK117" s="7"/>
      <c r="BL117" s="7"/>
      <c r="BM117" s="7"/>
      <c r="BN117" s="7"/>
      <c r="BQ117" s="7"/>
      <c r="BR117" s="7"/>
      <c r="BS117" s="7"/>
      <c r="BT117" s="7"/>
      <c r="BW117" s="7"/>
      <c r="BX117" s="7"/>
      <c r="BY117" s="7"/>
      <c r="BZ117" s="7"/>
    </row>
    <row r="118" spans="3:78" x14ac:dyDescent="0.3">
      <c r="C118" s="7"/>
      <c r="D118" s="7"/>
      <c r="E118" s="7"/>
      <c r="F118" s="7"/>
      <c r="I118" s="7"/>
      <c r="J118" s="7"/>
      <c r="K118" s="7"/>
      <c r="L118" s="7"/>
      <c r="O118" s="7"/>
      <c r="P118" s="7"/>
      <c r="Q118" s="7"/>
      <c r="R118" s="7"/>
      <c r="U118" s="7"/>
      <c r="V118" s="7"/>
      <c r="W118" s="7"/>
      <c r="X118" s="7"/>
      <c r="AA118" s="7"/>
      <c r="AB118" s="7"/>
      <c r="AC118" s="7"/>
      <c r="AD118" s="7"/>
      <c r="AG118" s="7"/>
      <c r="AH118" s="7"/>
      <c r="AI118" s="7"/>
      <c r="AJ118" s="7"/>
      <c r="AM118" s="7"/>
      <c r="AN118" s="7"/>
      <c r="AO118" s="7"/>
      <c r="AP118" s="7"/>
      <c r="AS118" s="7"/>
      <c r="AT118" s="7"/>
      <c r="AU118" s="7"/>
      <c r="AV118" s="7"/>
      <c r="AY118" s="7"/>
      <c r="AZ118" s="7"/>
      <c r="BA118" s="7"/>
      <c r="BB118" s="7"/>
      <c r="BE118" s="7"/>
      <c r="BF118" s="7"/>
      <c r="BG118" s="7"/>
      <c r="BH118" s="7"/>
      <c r="BK118" s="7"/>
      <c r="BL118" s="7"/>
      <c r="BM118" s="7"/>
      <c r="BN118" s="7"/>
      <c r="BQ118" s="7"/>
      <c r="BR118" s="7"/>
      <c r="BS118" s="7"/>
      <c r="BT118" s="7"/>
      <c r="BW118" s="7"/>
      <c r="BX118" s="7"/>
      <c r="BY118" s="7"/>
      <c r="BZ118" s="7"/>
    </row>
  </sheetData>
  <mergeCells count="105">
    <mergeCell ref="A99:A100"/>
    <mergeCell ref="AM3:AM4"/>
    <mergeCell ref="AN3:AN4"/>
    <mergeCell ref="A55:A56"/>
    <mergeCell ref="A43:A44"/>
    <mergeCell ref="A47:A48"/>
    <mergeCell ref="A51:A52"/>
    <mergeCell ref="A79:A80"/>
    <mergeCell ref="BY3:BY4"/>
    <mergeCell ref="A95:A96"/>
    <mergeCell ref="A91:A92"/>
    <mergeCell ref="A87:A88"/>
    <mergeCell ref="A35:A36"/>
    <mergeCell ref="A39:A40"/>
    <mergeCell ref="A59:A60"/>
    <mergeCell ref="A23:A24"/>
    <mergeCell ref="A27:A28"/>
    <mergeCell ref="A31:A32"/>
    <mergeCell ref="A71:A72"/>
    <mergeCell ref="A63:A64"/>
    <mergeCell ref="A75:A76"/>
    <mergeCell ref="A13:A14"/>
    <mergeCell ref="A15:A16"/>
    <mergeCell ref="A19:A20"/>
    <mergeCell ref="BZ3:BZ4"/>
    <mergeCell ref="BA3:BA4"/>
    <mergeCell ref="BB3:BB4"/>
    <mergeCell ref="AO3:AO4"/>
    <mergeCell ref="AP3:AP4"/>
    <mergeCell ref="AQ3:AQ4"/>
    <mergeCell ref="AS3:AS4"/>
    <mergeCell ref="AT3:AT4"/>
    <mergeCell ref="AU3:AU4"/>
    <mergeCell ref="CA3:CA4"/>
    <mergeCell ref="A5:A6"/>
    <mergeCell ref="A10:A11"/>
    <mergeCell ref="A12:G12"/>
    <mergeCell ref="BR3:BR4"/>
    <mergeCell ref="BS3:BS4"/>
    <mergeCell ref="BT3:BT4"/>
    <mergeCell ref="BU3:BU4"/>
    <mergeCell ref="BW3:BW4"/>
    <mergeCell ref="BX3:BX4"/>
    <mergeCell ref="BK3:BK4"/>
    <mergeCell ref="BL3:BL4"/>
    <mergeCell ref="BM3:BM4"/>
    <mergeCell ref="BN3:BN4"/>
    <mergeCell ref="BO3:BO4"/>
    <mergeCell ref="BQ3:BQ4"/>
    <mergeCell ref="BC3:BC4"/>
    <mergeCell ref="BE3:BE4"/>
    <mergeCell ref="BF3:BF4"/>
    <mergeCell ref="BG3:BG4"/>
    <mergeCell ref="BH3:BH4"/>
    <mergeCell ref="BI3:BI4"/>
    <mergeCell ref="AY3:AY4"/>
    <mergeCell ref="AZ3:AZ4"/>
    <mergeCell ref="BW2:CA2"/>
    <mergeCell ref="A3:A4"/>
    <mergeCell ref="C3:C4"/>
    <mergeCell ref="D3:D4"/>
    <mergeCell ref="E3:E4"/>
    <mergeCell ref="F3:F4"/>
    <mergeCell ref="G3:G4"/>
    <mergeCell ref="I3:I4"/>
    <mergeCell ref="J3:J4"/>
    <mergeCell ref="K3:K4"/>
    <mergeCell ref="AM2:AQ2"/>
    <mergeCell ref="AS2:AW2"/>
    <mergeCell ref="AY2:BC2"/>
    <mergeCell ref="BE2:BI2"/>
    <mergeCell ref="BK2:BO2"/>
    <mergeCell ref="BQ2:BU2"/>
    <mergeCell ref="C2:G2"/>
    <mergeCell ref="AA3:AA4"/>
    <mergeCell ref="AV3:AV4"/>
    <mergeCell ref="AW3:AW4"/>
    <mergeCell ref="AD3:AD4"/>
    <mergeCell ref="AE3:AE4"/>
    <mergeCell ref="AG3:AG4"/>
    <mergeCell ref="I2:M2"/>
    <mergeCell ref="A83:A84"/>
    <mergeCell ref="A67:A68"/>
    <mergeCell ref="O2:S2"/>
    <mergeCell ref="U2:Y2"/>
    <mergeCell ref="AA2:AE2"/>
    <mergeCell ref="AG2:AK2"/>
    <mergeCell ref="S3:S4"/>
    <mergeCell ref="L3:L4"/>
    <mergeCell ref="M3:M4"/>
    <mergeCell ref="O3:O4"/>
    <mergeCell ref="P3:P4"/>
    <mergeCell ref="Q3:Q4"/>
    <mergeCell ref="R3:R4"/>
    <mergeCell ref="U3:U4"/>
    <mergeCell ref="V3:V4"/>
    <mergeCell ref="W3:W4"/>
    <mergeCell ref="X3:X4"/>
    <mergeCell ref="Y3:Y4"/>
    <mergeCell ref="AH3:AH4"/>
    <mergeCell ref="AI3:AI4"/>
    <mergeCell ref="AJ3:AJ4"/>
    <mergeCell ref="AK3:AK4"/>
    <mergeCell ref="AB3:AB4"/>
    <mergeCell ref="AC3:AC4"/>
  </mergeCell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Азнауров Евгений Павлович</dc:creator>
  <cp:lastModifiedBy>Недоруба Сергей Иванович</cp:lastModifiedBy>
  <dcterms:created xsi:type="dcterms:W3CDTF">2022-11-18T09:53:30Z</dcterms:created>
  <dcterms:modified xsi:type="dcterms:W3CDTF">2025-09-19T12:16:16Z</dcterms:modified>
</cp:coreProperties>
</file>