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ООО КЭС\для сайта\"/>
    </mc:Choice>
  </mc:AlternateContent>
  <bookViews>
    <workbookView xWindow="0" yWindow="0" windowWidth="28800" windowHeight="12300"/>
  </bookViews>
  <sheets>
    <sheet name="дека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декабрь!#REF!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01" i="3" l="1"/>
  <c r="BR5" i="3" l="1"/>
  <c r="BS5" i="3"/>
  <c r="BT5" i="3"/>
  <c r="BQ5" i="3"/>
  <c r="BG46" i="3" l="1"/>
  <c r="BB5" i="3" l="1"/>
  <c r="BA5" i="3"/>
  <c r="AZ5" i="3"/>
  <c r="AY5" i="3"/>
  <c r="AT6" i="3" l="1"/>
  <c r="AU6" i="3"/>
  <c r="AV6" i="3"/>
  <c r="AS6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AU46" i="3"/>
  <c r="CA108" i="3" l="1"/>
  <c r="CA109" i="3"/>
  <c r="BY50" i="3"/>
  <c r="BX50" i="3"/>
  <c r="BW50" i="3"/>
  <c r="BX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56" i="3" l="1"/>
  <c r="CA104" i="3"/>
  <c r="CA57" i="3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Z49" i="3" s="1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S6" i="3" s="1"/>
  <c r="BR20" i="3"/>
  <c r="BR6" i="3" s="1"/>
  <c r="BQ20" i="3"/>
  <c r="BN20" i="3"/>
  <c r="BN6" i="3" s="1"/>
  <c r="BM20" i="3"/>
  <c r="BM6" i="3" s="1"/>
  <c r="BL20" i="3"/>
  <c r="BL6" i="3" s="1"/>
  <c r="BK20" i="3"/>
  <c r="BH20" i="3"/>
  <c r="BH6" i="3" s="1"/>
  <c r="BG20" i="3"/>
  <c r="BG6" i="3" s="1"/>
  <c r="BF20" i="3"/>
  <c r="BE20" i="3"/>
  <c r="BB20" i="3"/>
  <c r="BB6" i="3" s="1"/>
  <c r="BA20" i="3"/>
  <c r="BA6" i="3" s="1"/>
  <c r="AZ20" i="3"/>
  <c r="AZ6" i="3" s="1"/>
  <c r="AY20" i="3"/>
  <c r="AV20" i="3"/>
  <c r="AU20" i="3"/>
  <c r="AT20" i="3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S19" i="3"/>
  <c r="BR19" i="3"/>
  <c r="BQ19" i="3"/>
  <c r="BN19" i="3"/>
  <c r="BM19" i="3"/>
  <c r="BM5" i="3" s="1"/>
  <c r="BL19" i="3"/>
  <c r="BL5" i="3" s="1"/>
  <c r="BK19" i="3"/>
  <c r="BH19" i="3"/>
  <c r="BG19" i="3"/>
  <c r="BF19" i="3"/>
  <c r="BE19" i="3"/>
  <c r="BB19" i="3"/>
  <c r="BA19" i="3"/>
  <c r="AZ19" i="3"/>
  <c r="AY19" i="3"/>
  <c r="AV19" i="3"/>
  <c r="AU19" i="3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K6" i="3" s="1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K5" i="3" s="1"/>
  <c r="BH10" i="3"/>
  <c r="BG10" i="3"/>
  <c r="BF10" i="3"/>
  <c r="BE10" i="3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BQ6" i="3" l="1"/>
  <c r="BN5" i="3"/>
  <c r="BF6" i="3"/>
  <c r="BE6" i="3"/>
  <c r="BG5" i="3"/>
  <c r="BH5" i="3"/>
  <c r="BF5" i="3"/>
  <c r="BI10" i="3"/>
  <c r="BE5" i="3"/>
  <c r="AY6" i="3"/>
  <c r="AV5" i="3"/>
  <c r="AU5" i="3"/>
  <c r="AS5" i="3"/>
  <c r="AW11" i="3"/>
  <c r="AN6" i="3"/>
  <c r="AM6" i="3"/>
  <c r="G11" i="3"/>
  <c r="F5" i="3"/>
  <c r="P5" i="3"/>
  <c r="X5" i="3"/>
  <c r="AH5" i="3"/>
  <c r="AP5" i="3"/>
  <c r="F6" i="3"/>
  <c r="P6" i="3"/>
  <c r="X6" i="3"/>
  <c r="Y6" i="3" s="1"/>
  <c r="AH6" i="3"/>
  <c r="AP6" i="3"/>
  <c r="I5" i="3"/>
  <c r="Q5" i="3"/>
  <c r="AA5" i="3"/>
  <c r="AI5" i="3"/>
  <c r="AW19" i="3"/>
  <c r="I6" i="3"/>
  <c r="Q6" i="3"/>
  <c r="AA6" i="3"/>
  <c r="AI6" i="3"/>
  <c r="AW20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28" i="3"/>
  <c r="BY20" i="3"/>
  <c r="BY6" i="3" s="1"/>
  <c r="BY29" i="3"/>
  <c r="CA50" i="3"/>
  <c r="BI6" i="3" l="1"/>
  <c r="BI5" i="3"/>
  <c r="BW6" i="3"/>
  <c r="BX6" i="3"/>
  <c r="BC6" i="3"/>
  <c r="BX5" i="3"/>
  <c r="BZ5" i="3"/>
  <c r="BY5" i="3"/>
  <c r="BW5" i="3"/>
  <c r="AW6" i="3"/>
  <c r="BU5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<sst xmlns="http://schemas.openxmlformats.org/spreadsheetml/2006/main" count="195" uniqueCount="74">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</sst>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BK8" activePane="bottomRight" state="frozen"/>
      <selection pane="topRight" activeCell="C1" sqref="C1"/>
      <selection pane="bottomLeft" activeCell="A8" sqref="A8"/>
      <selection pane="bottomRight" activeCell="BW3" sqref="BW3:BW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1" t="s">
        <v>0</v>
      </c>
      <c r="D2" s="41"/>
      <c r="E2" s="41"/>
      <c r="F2" s="41"/>
      <c r="G2" s="41"/>
      <c r="I2" s="41" t="s">
        <v>1</v>
      </c>
      <c r="J2" s="41"/>
      <c r="K2" s="41"/>
      <c r="L2" s="41"/>
      <c r="M2" s="41"/>
      <c r="O2" s="41" t="s">
        <v>2</v>
      </c>
      <c r="P2" s="41"/>
      <c r="Q2" s="41"/>
      <c r="R2" s="41"/>
      <c r="S2" s="41"/>
      <c r="U2" s="41" t="s">
        <v>3</v>
      </c>
      <c r="V2" s="41"/>
      <c r="W2" s="41"/>
      <c r="X2" s="41"/>
      <c r="Y2" s="41"/>
      <c r="AA2" s="41" t="s">
        <v>4</v>
      </c>
      <c r="AB2" s="41"/>
      <c r="AC2" s="41"/>
      <c r="AD2" s="41"/>
      <c r="AE2" s="41"/>
      <c r="AG2" s="41" t="s">
        <v>5</v>
      </c>
      <c r="AH2" s="41"/>
      <c r="AI2" s="41"/>
      <c r="AJ2" s="41"/>
      <c r="AK2" s="41"/>
      <c r="AM2" s="41" t="s">
        <v>6</v>
      </c>
      <c r="AN2" s="41"/>
      <c r="AO2" s="41"/>
      <c r="AP2" s="41"/>
      <c r="AQ2" s="41"/>
      <c r="AS2" s="41" t="s">
        <v>7</v>
      </c>
      <c r="AT2" s="41"/>
      <c r="AU2" s="41"/>
      <c r="AV2" s="41"/>
      <c r="AW2" s="41"/>
      <c r="AY2" s="41" t="s">
        <v>8</v>
      </c>
      <c r="AZ2" s="41"/>
      <c r="BA2" s="41"/>
      <c r="BB2" s="41"/>
      <c r="BC2" s="41"/>
      <c r="BE2" s="41" t="s">
        <v>9</v>
      </c>
      <c r="BF2" s="41"/>
      <c r="BG2" s="41"/>
      <c r="BH2" s="41"/>
      <c r="BI2" s="41"/>
      <c r="BK2" s="41" t="s">
        <v>10</v>
      </c>
      <c r="BL2" s="41"/>
      <c r="BM2" s="41"/>
      <c r="BN2" s="41"/>
      <c r="BO2" s="41"/>
      <c r="BQ2" s="41" t="s">
        <v>11</v>
      </c>
      <c r="BR2" s="41"/>
      <c r="BS2" s="41"/>
      <c r="BT2" s="41"/>
      <c r="BU2" s="41"/>
      <c r="BW2" s="41">
        <v>2023</v>
      </c>
      <c r="BX2" s="41"/>
      <c r="BY2" s="41"/>
      <c r="BZ2" s="41"/>
      <c r="CA2" s="41"/>
    </row>
    <row r="3" spans="1:81" ht="47.25" customHeight="1" x14ac:dyDescent="0.25">
      <c r="A3" s="42" t="s">
        <v>12</v>
      </c>
      <c r="B3" s="27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43"/>
      <c r="B4" s="26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8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>AS19+AS28+AS10+AS37+AS41+AS45+AS49+AS60+AS64+AS68+AS72+AS76+AS80+AS84+AS88+AS92+AS96+AS100+AS104+AS108</f>
        <v>150306193</v>
      </c>
      <c r="AT5" s="6">
        <f t="shared" ref="AT5:AV5" si="7">AT19+AT28+AT10+AT37+AT41+AT45+AT49+AT60+AT64+AT68+AT72+AT76+AT80+AT84+AT88+AT92+AT96+AT100+AT104+AT108</f>
        <v>9377183</v>
      </c>
      <c r="AU5" s="6">
        <f t="shared" si="7"/>
        <v>93923064</v>
      </c>
      <c r="AV5" s="6">
        <f t="shared" si="7"/>
        <v>17920443</v>
      </c>
      <c r="AW5" s="6">
        <f>SUM(AS5:AV5)</f>
        <v>271526883</v>
      </c>
      <c r="AY5" s="6">
        <f>AY19+AY28+AY10+AY37+AY41+AY45+AY49+AY60+AY64+AY68+AY72+AY76+AY80+AY84+AY88+AY92+AY96+AY100+AY104+AY108</f>
        <v>151730632</v>
      </c>
      <c r="AZ5" s="6">
        <f t="shared" ref="AZ5:BB5" si="8">AZ19+AZ28+AZ10+AZ37+AZ41+AZ45+AZ49+AZ60+AZ64+AZ68+AZ72+AZ76+AZ80+AZ84+AZ88+AZ92+AZ96+AZ100+AZ104+AZ108</f>
        <v>8522700</v>
      </c>
      <c r="BA5" s="6">
        <f t="shared" si="8"/>
        <v>78514941</v>
      </c>
      <c r="BB5" s="6">
        <f t="shared" si="8"/>
        <v>15223800</v>
      </c>
      <c r="BC5" s="6">
        <f>SUM(AY5:BB5)</f>
        <v>253992073</v>
      </c>
      <c r="BD5" s="7"/>
      <c r="BE5" s="6">
        <f>BE19+BE28+BE10+BE37+BE41+BE45+BE49+BE60+BE64+BE68+BE72+BE76+BE80+BE84+BE88+BE92+BE96+BE100+BE104+BE108</f>
        <v>178806527</v>
      </c>
      <c r="BF5" s="6">
        <f t="shared" ref="BF5:BH5" si="9">BF19+BF28+BF10+BF37+BF41+BF45+BF49+BF60+BF64+BF68+BF72+BF76+BF80+BF84+BF88+BF92+BF96+BF100+BF104+BF108</f>
        <v>8503135</v>
      </c>
      <c r="BG5" s="6">
        <f t="shared" si="9"/>
        <v>75500105</v>
      </c>
      <c r="BH5" s="6">
        <f t="shared" si="9"/>
        <v>16598321</v>
      </c>
      <c r="BI5" s="6">
        <f>SUM(BE5:BH5)</f>
        <v>279408088</v>
      </c>
      <c r="BJ5" s="7"/>
      <c r="BK5" s="6">
        <f>BK19+BK28+BK10+BK37+BK41+BK45+BK49+BK60+BK64+BK68+BK72+BK76+BK80+BK84+BK88+BK92+BK96+BK100+BK104+BK108</f>
        <v>174437783</v>
      </c>
      <c r="BL5" s="6">
        <f t="shared" ref="BL5:BN5" si="10">BL19+BL28+BL10+BL37+BL41+BL45+BL49+BL60+BL64+BL68+BL72+BL76+BL80+BL84+BL88+BL92+BL96+BL100+BL104+BL108</f>
        <v>8619355</v>
      </c>
      <c r="BM5" s="6">
        <f t="shared" si="10"/>
        <v>75067653</v>
      </c>
      <c r="BN5" s="6">
        <f t="shared" si="10"/>
        <v>19101156</v>
      </c>
      <c r="BO5" s="6">
        <f>SUM(BK5:BN5)</f>
        <v>277225947</v>
      </c>
      <c r="BQ5" s="6">
        <f>BQ19+BQ28+BQ10+BQ37+BQ41+BQ45+BQ49+BQ60+BQ64+BQ68+BQ72+BQ76+BQ80+BQ84+BQ88+BQ92+BQ96+BQ100+BQ104+BQ108</f>
        <v>163781809</v>
      </c>
      <c r="BR5" s="6">
        <f t="shared" ref="BR5:BT5" si="11">BR19+BR28+BR10+BR37+BR41+BR45+BR49+BR60+BR64+BR68+BR72+BR76+BR80+BR84+BR88+BR92+BR96+BR100+BR104+BR108</f>
        <v>9097066</v>
      </c>
      <c r="BS5" s="6">
        <f t="shared" si="11"/>
        <v>81288043</v>
      </c>
      <c r="BT5" s="6">
        <f t="shared" si="11"/>
        <v>21374134</v>
      </c>
      <c r="BU5" s="6">
        <f>SUM(BQ5:BT5)</f>
        <v>275541052</v>
      </c>
      <c r="BW5" s="6">
        <f t="shared" ref="BW5:BZ5" si="12">BW19+BW28+BW10+BW37+BW41+BW45+BW49+BW60+BW64+BW68+BW72+BW76+BW80+BW84+BW88+BW92+BW96+BW100+BW104+BW108</f>
        <v>1763473037</v>
      </c>
      <c r="BX5" s="6">
        <f t="shared" si="12"/>
        <v>99086258</v>
      </c>
      <c r="BY5" s="6">
        <f t="shared" si="12"/>
        <v>970201655</v>
      </c>
      <c r="BZ5" s="6">
        <f t="shared" si="12"/>
        <v>210247994</v>
      </c>
      <c r="CA5" s="6">
        <f>SUM(BW5:BZ5)</f>
        <v>3043008944</v>
      </c>
    </row>
    <row r="6" spans="1:81" x14ac:dyDescent="0.25">
      <c r="A6" s="38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>AS20+AS29+AS11+AS38+AS42+AS46+AS50+AS61+AS65+AS69+AS73+AS77+AS81+AS85+AS89+AS93+AS97+AS101+AS105+AS109</f>
        <v>24.911799999999999</v>
      </c>
      <c r="AT6" s="8">
        <f t="shared" ref="AT6:AV6" si="20">AT20+AT29+AT11+AT38+AT42+AT46+AT50+AT61+AT65+AT69+AT73+AT77+AT81+AT85+AT89+AT93+AT97+AT101+AT105+AT109</f>
        <v>8.0213999999999999</v>
      </c>
      <c r="AU6" s="8">
        <f t="shared" si="20"/>
        <v>105.80244</v>
      </c>
      <c r="AV6" s="8">
        <f t="shared" si="20"/>
        <v>7.0388479999999998</v>
      </c>
      <c r="AW6" s="8">
        <f>SUM(AS6:AV6)</f>
        <v>145.77448799999999</v>
      </c>
      <c r="AY6" s="8">
        <f>AY20+AY29+AY11+AY38+AY42+AY46+AY50+AY61+AY65+AY69+AY73+AY77+AY81+AY85+AY89+AY93+AY97+AY101+AY105+AY109</f>
        <v>58.195700000000002</v>
      </c>
      <c r="AZ6" s="8">
        <f t="shared" ref="AZ6:BB6" si="21">AZ20+AZ29+AZ11+AZ38+AZ42+AZ46+AZ50+AZ61+AZ65+AZ69+AZ73+AZ77+AZ81+AZ85+AZ89+AZ93+AZ97+AZ101+AZ105+AZ109</f>
        <v>7.6200999999999999</v>
      </c>
      <c r="BA6" s="8">
        <f t="shared" si="21"/>
        <v>89.659329999999983</v>
      </c>
      <c r="BB6" s="8">
        <f t="shared" si="21"/>
        <v>5.9701759999999995</v>
      </c>
      <c r="BC6" s="8">
        <f>SUM(AY6:BB6)</f>
        <v>161.44530599999999</v>
      </c>
      <c r="BE6" s="8">
        <f>BE20+BE29+BE11+BE38+BE42+BE46+BE50+BE61+BE65+BE69+BE73+BE77+BE81+BE85+BE89+BE93+BE97+BE101+BE105+BE109</f>
        <v>89.601299999999995</v>
      </c>
      <c r="BF6" s="8">
        <f t="shared" ref="BF6:BH6" si="22">BF20+BF29+BF11+BF38+BF42+BF46+BF50+BF61+BF65+BF69+BF73+BF77+BF81+BF85+BF89+BF93+BF97+BF101+BF105+BF109</f>
        <v>6.9744999999999999</v>
      </c>
      <c r="BG6" s="8">
        <f t="shared" si="22"/>
        <v>78.473772000000011</v>
      </c>
      <c r="BH6" s="8">
        <f t="shared" si="22"/>
        <v>5.7063672999999993</v>
      </c>
      <c r="BI6" s="8">
        <f>SUM(BE6:BH6)</f>
        <v>180.75593930000002</v>
      </c>
      <c r="BK6" s="8">
        <f>BK20+BK29+BK11+BK38+BK42+BK46+BK50+BK61+BK65+BK69+BK73+BK77+BK81+BK85+BK89+BK93+BK97+BK101+BK105+BK109</f>
        <v>97.504200000000012</v>
      </c>
      <c r="BL6" s="8">
        <f t="shared" ref="BL6:BN6" si="23">BL20+BL29+BL11+BL38+BL42+BL46+BL50+BL61+BL65+BL69+BL73+BL77+BL81+BL85+BL89+BL93+BL97+BL101+BL105+BL109</f>
        <v>7.3291000000000004</v>
      </c>
      <c r="BM6" s="8">
        <f t="shared" si="23"/>
        <v>75.734858000000017</v>
      </c>
      <c r="BN6" s="8">
        <f t="shared" si="23"/>
        <v>5.7350630000000011</v>
      </c>
      <c r="BO6" s="8">
        <f>SUM(BK6:BN6)</f>
        <v>186.30322100000004</v>
      </c>
      <c r="BQ6" s="8">
        <f>BQ20+BQ29+BQ11+BQ38+BQ42+BQ46+BQ50+BQ61+BQ65+BQ69+BQ73+BQ77+BQ81+BQ85+BQ89+BQ93+BQ97+BQ101+BQ105+BQ109</f>
        <v>100.62069999999999</v>
      </c>
      <c r="BR6" s="8">
        <f t="shared" ref="BR6:BT6" si="24">BR20+BR29+BR11+BR38+BR42+BR46+BR50+BR61+BR65+BR69+BR73+BR77+BR81+BR85+BR89+BR93+BR97+BR101+BR105+BR109</f>
        <v>7.3273000000000001</v>
      </c>
      <c r="BS6" s="8">
        <f t="shared" si="24"/>
        <v>77.908990000000017</v>
      </c>
      <c r="BT6" s="8">
        <f t="shared" si="24"/>
        <v>6.258051</v>
      </c>
      <c r="BU6" s="8">
        <f>SUM(BQ6:BT6)</f>
        <v>192.11504099999999</v>
      </c>
      <c r="BW6" s="8">
        <f t="shared" ref="BW6:BZ6" si="25">BW20+BW29+BW11+BW38+BW42+BW46+BW50+BW61+BW65+BW69+BW73+BW77+BW81+BW85+BW89+BW93+BW97+BW101+BW105+BW109</f>
        <v>793.58320000000003</v>
      </c>
      <c r="BX6" s="8">
        <f t="shared" si="25"/>
        <v>82.087600000000009</v>
      </c>
      <c r="BY6" s="8">
        <f t="shared" si="25"/>
        <v>1055.616728</v>
      </c>
      <c r="BZ6" s="8">
        <f t="shared" si="25"/>
        <v>71.545336300000002</v>
      </c>
      <c r="CA6" s="8">
        <f>SUM(BW6:BZ6)</f>
        <v>2002.8328643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>
        <v>94786740</v>
      </c>
      <c r="AT7" s="9">
        <v>267464</v>
      </c>
      <c r="AU7" s="9">
        <v>10076478</v>
      </c>
      <c r="AV7" s="9">
        <v>7493247</v>
      </c>
      <c r="AW7" s="9">
        <f>SUM(AS7:AV7)</f>
        <v>112623929</v>
      </c>
      <c r="AY7" s="9">
        <v>94477887</v>
      </c>
      <c r="AZ7" s="9">
        <v>204498</v>
      </c>
      <c r="BA7" s="9">
        <v>8662918</v>
      </c>
      <c r="BB7" s="9">
        <v>6591424</v>
      </c>
      <c r="BC7" s="9">
        <f>SUM(AY7:BB7)</f>
        <v>109936727</v>
      </c>
      <c r="BE7" s="9">
        <v>97431346</v>
      </c>
      <c r="BF7" s="9">
        <v>211194</v>
      </c>
      <c r="BG7" s="9">
        <v>8776986</v>
      </c>
      <c r="BH7" s="9">
        <v>6208029</v>
      </c>
      <c r="BI7" s="9">
        <f>SUM(BE7:BH7)</f>
        <v>112627555</v>
      </c>
      <c r="BK7" s="9">
        <v>94419922</v>
      </c>
      <c r="BL7" s="9">
        <v>272897</v>
      </c>
      <c r="BM7" s="9">
        <v>9461688</v>
      </c>
      <c r="BN7" s="9">
        <v>7039905</v>
      </c>
      <c r="BO7" s="9">
        <f>SUM(BK7:BN7)</f>
        <v>111194412</v>
      </c>
      <c r="BQ7" s="9">
        <v>79480384</v>
      </c>
      <c r="BR7" s="9">
        <v>330808</v>
      </c>
      <c r="BS7" s="9">
        <v>10249126</v>
      </c>
      <c r="BT7" s="9">
        <v>7510263</v>
      </c>
      <c r="BU7" s="9">
        <f>SUM(BQ7:BT7)</f>
        <v>97570581</v>
      </c>
      <c r="BW7" s="9">
        <f>C7+I7+O7+U7+AA7+AG7+AM7+AS7+AY7+BE7+BK7+BQ7</f>
        <v>965556075</v>
      </c>
      <c r="BX7" s="9">
        <f>D7+J7+P7+V7+AB7+AH7+AN7+AT7+AZ7+BF7+BL7+BR7</f>
        <v>3387775</v>
      </c>
      <c r="BY7" s="9">
        <f>E7+K7+Q7+W7+AC7+AI7+AO7+AU7+BA7+BG7+BM7+BS7</f>
        <v>108559242</v>
      </c>
      <c r="BZ7" s="9">
        <f>F7+L7+R7+X7+AD7+AJ7+AP7+AV7+BB7+BH7+BN7+BT7</f>
        <v>78100183</v>
      </c>
      <c r="CA7" s="9">
        <f>SUM(BW7:BZ7)</f>
        <v>1155603275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43361650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43361650</v>
      </c>
      <c r="AY10" s="16">
        <f>AY13+AY15</f>
        <v>58071068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58071068</v>
      </c>
      <c r="BD10" s="7"/>
      <c r="BE10" s="16">
        <f>BE13+BE15</f>
        <v>83395997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83395997</v>
      </c>
      <c r="BK10" s="16">
        <f>BK13+BK15</f>
        <v>81163884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81163884</v>
      </c>
      <c r="BQ10" s="16">
        <f>BQ13+BQ15</f>
        <v>69936249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69936249</v>
      </c>
      <c r="BV10" s="7"/>
      <c r="BW10" s="16">
        <f>BW13+BW15</f>
        <v>607953231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607953231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9.2840000000000007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9.2840000000000007</v>
      </c>
      <c r="AY11" s="18">
        <f>AY14+AY16</f>
        <v>44.023000000000003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44.023000000000003</v>
      </c>
      <c r="BE11" s="18">
        <f>BE14+BE16</f>
        <v>75.500999999999991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75.500999999999991</v>
      </c>
      <c r="BK11" s="18">
        <f>BK14+BK16</f>
        <v>80.332000000000008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80.332000000000008</v>
      </c>
      <c r="BQ11" s="18">
        <f>BQ14+BQ16</f>
        <v>85.637999999999991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85.637999999999991</v>
      </c>
      <c r="BV11" s="7"/>
      <c r="BW11" s="18">
        <f>BW14+BW16</f>
        <v>601.25599999999997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601.25599999999997</v>
      </c>
      <c r="CB11" s="7"/>
      <c r="CC11" s="7"/>
    </row>
    <row r="12" spans="1:81" x14ac:dyDescent="0.25">
      <c r="A12" s="39" t="s">
        <v>26</v>
      </c>
      <c r="B12" s="40"/>
      <c r="C12" s="40"/>
      <c r="D12" s="40"/>
      <c r="E12" s="40"/>
      <c r="F12" s="40"/>
      <c r="G12" s="40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5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>
        <v>42948910</v>
      </c>
      <c r="AT13" s="20"/>
      <c r="AU13" s="20"/>
      <c r="AV13" s="20"/>
      <c r="AW13" s="21">
        <f>SUM(AS13:AV13)</f>
        <v>42948910</v>
      </c>
      <c r="AY13" s="20">
        <v>47270733</v>
      </c>
      <c r="AZ13" s="20"/>
      <c r="BA13" s="20"/>
      <c r="BB13" s="20"/>
      <c r="BC13" s="21">
        <f>SUM(AY13:BB13)</f>
        <v>47270733</v>
      </c>
      <c r="BD13" s="22"/>
      <c r="BE13" s="20">
        <v>47654027</v>
      </c>
      <c r="BF13" s="20"/>
      <c r="BG13" s="20"/>
      <c r="BH13" s="20"/>
      <c r="BI13" s="21">
        <f>SUM(BE13:BH13)</f>
        <v>47654027</v>
      </c>
      <c r="BK13" s="20">
        <v>44099266</v>
      </c>
      <c r="BL13" s="20"/>
      <c r="BM13" s="20"/>
      <c r="BN13" s="20"/>
      <c r="BO13" s="21">
        <f>SUM(BK13:BN13)</f>
        <v>44099266</v>
      </c>
      <c r="BQ13" s="20">
        <v>30455466</v>
      </c>
      <c r="BR13" s="20"/>
      <c r="BS13" s="20"/>
      <c r="BT13" s="20"/>
      <c r="BU13" s="21">
        <f>SUM(BQ13:BT13)</f>
        <v>30455466</v>
      </c>
      <c r="BV13" s="7"/>
      <c r="BW13" s="20">
        <f t="shared" ref="BW13:BZ16" si="27">C13+I13+O13+U13+AA13+AG13+AM13+AS13+AY13+BE13+BK13+BQ13</f>
        <v>369510692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369510692</v>
      </c>
      <c r="CB13" s="7"/>
      <c r="CC13" s="7"/>
    </row>
    <row r="14" spans="1:81" x14ac:dyDescent="0.25">
      <c r="A14" s="35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>
        <v>8.593</v>
      </c>
      <c r="AT14" s="23"/>
      <c r="AU14" s="23"/>
      <c r="AV14" s="23"/>
      <c r="AW14" s="23">
        <f>SUM(AS14:AV14)</f>
        <v>8.593</v>
      </c>
      <c r="AY14" s="23">
        <v>7.1669999999999998</v>
      </c>
      <c r="AZ14" s="23"/>
      <c r="BA14" s="23"/>
      <c r="BB14" s="23"/>
      <c r="BC14" s="23">
        <f>SUM(AY14:BB14)</f>
        <v>7.1669999999999998</v>
      </c>
      <c r="BE14" s="23">
        <v>6.67</v>
      </c>
      <c r="BF14" s="23"/>
      <c r="BG14" s="23"/>
      <c r="BH14" s="23"/>
      <c r="BI14" s="23">
        <f>SUM(BE14:BH14)</f>
        <v>6.67</v>
      </c>
      <c r="BK14" s="23">
        <v>5.1079999999999997</v>
      </c>
      <c r="BL14" s="23"/>
      <c r="BM14" s="23"/>
      <c r="BN14" s="23"/>
      <c r="BO14" s="23">
        <f>SUM(BK14:BN14)</f>
        <v>5.1079999999999997</v>
      </c>
      <c r="BQ14" s="23">
        <v>7.2939999999999996</v>
      </c>
      <c r="BR14" s="23"/>
      <c r="BS14" s="23"/>
      <c r="BT14" s="23"/>
      <c r="BU14" s="23">
        <f>SUM(BQ14:BT14)</f>
        <v>7.2939999999999996</v>
      </c>
      <c r="BW14" s="23">
        <f t="shared" si="27"/>
        <v>83.850000000000009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83.850000000000009</v>
      </c>
    </row>
    <row r="15" spans="1:81" x14ac:dyDescent="0.25">
      <c r="A15" s="36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>
        <v>412740</v>
      </c>
      <c r="AT15" s="20"/>
      <c r="AU15" s="20"/>
      <c r="AV15" s="20"/>
      <c r="AW15" s="21">
        <f>SUM(AS15:AV15)</f>
        <v>412740</v>
      </c>
      <c r="AY15" s="20">
        <v>10800335</v>
      </c>
      <c r="AZ15" s="20"/>
      <c r="BA15" s="20"/>
      <c r="BB15" s="20"/>
      <c r="BC15" s="21">
        <f>SUM(AY15:BB15)</f>
        <v>10800335</v>
      </c>
      <c r="BE15" s="20">
        <v>35741970</v>
      </c>
      <c r="BF15" s="20"/>
      <c r="BG15" s="20"/>
      <c r="BH15" s="20"/>
      <c r="BI15" s="21">
        <f>SUM(BE15:BH15)</f>
        <v>35741970</v>
      </c>
      <c r="BK15" s="20">
        <v>37064618</v>
      </c>
      <c r="BL15" s="20"/>
      <c r="BM15" s="20"/>
      <c r="BN15" s="20"/>
      <c r="BO15" s="21">
        <f>SUM(BK15:BN15)</f>
        <v>37064618</v>
      </c>
      <c r="BQ15" s="20">
        <v>39480783</v>
      </c>
      <c r="BR15" s="20"/>
      <c r="BS15" s="20"/>
      <c r="BT15" s="20"/>
      <c r="BU15" s="21">
        <f>SUM(BQ15:BT15)</f>
        <v>39480783</v>
      </c>
      <c r="BW15" s="20">
        <f t="shared" si="27"/>
        <v>238442539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238442539</v>
      </c>
    </row>
    <row r="16" spans="1:81" x14ac:dyDescent="0.25">
      <c r="A16" s="37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>
        <v>0.69100000000000006</v>
      </c>
      <c r="AT16" s="23"/>
      <c r="AU16" s="23"/>
      <c r="AV16" s="23"/>
      <c r="AW16" s="23">
        <f>SUM(AS16:AV16)</f>
        <v>0.69100000000000006</v>
      </c>
      <c r="AY16" s="23">
        <v>36.856000000000002</v>
      </c>
      <c r="AZ16" s="23"/>
      <c r="BA16" s="23"/>
      <c r="BB16" s="23"/>
      <c r="BC16" s="23">
        <f>SUM(AY16:BB16)</f>
        <v>36.856000000000002</v>
      </c>
      <c r="BE16" s="23">
        <v>68.830999999999989</v>
      </c>
      <c r="BF16" s="23"/>
      <c r="BG16" s="23"/>
      <c r="BH16" s="23"/>
      <c r="BI16" s="23">
        <f>SUM(BE16:BH16)</f>
        <v>68.830999999999989</v>
      </c>
      <c r="BK16" s="23">
        <v>75.224000000000004</v>
      </c>
      <c r="BL16" s="23"/>
      <c r="BM16" s="23"/>
      <c r="BN16" s="23"/>
      <c r="BO16" s="23">
        <f>SUM(BK16:BN16)</f>
        <v>75.224000000000004</v>
      </c>
      <c r="BQ16" s="23">
        <v>78.343999999999994</v>
      </c>
      <c r="BR16" s="23"/>
      <c r="BS16" s="23"/>
      <c r="BT16" s="23"/>
      <c r="BU16" s="23">
        <f>SUM(BQ16:BT16)</f>
        <v>78.343999999999994</v>
      </c>
      <c r="BW16" s="23">
        <f t="shared" si="27"/>
        <v>517.40599999999995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517.40599999999995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0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63631929</v>
      </c>
      <c r="AT19" s="16">
        <f t="shared" si="35"/>
        <v>5904062</v>
      </c>
      <c r="AU19" s="16">
        <f t="shared" si="35"/>
        <v>70190928</v>
      </c>
      <c r="AV19" s="16">
        <f t="shared" si="35"/>
        <v>11781930</v>
      </c>
      <c r="AW19" s="16">
        <f>SUM(AS19:AV19)</f>
        <v>151508849</v>
      </c>
      <c r="AY19" s="16">
        <f t="shared" ref="AY19:BB20" si="36">AY22+AY24</f>
        <v>57204713</v>
      </c>
      <c r="AZ19" s="16">
        <f t="shared" si="36"/>
        <v>5722089</v>
      </c>
      <c r="BA19" s="16">
        <f t="shared" si="36"/>
        <v>58287713</v>
      </c>
      <c r="BB19" s="16">
        <f t="shared" si="36"/>
        <v>10145633</v>
      </c>
      <c r="BC19" s="16">
        <f>SUM(AY19:BB19)</f>
        <v>131360148</v>
      </c>
      <c r="BD19" s="7"/>
      <c r="BE19" s="16">
        <f t="shared" ref="BE19:BH20" si="37">BE22+BE24</f>
        <v>56446360</v>
      </c>
      <c r="BF19" s="16">
        <f t="shared" si="37"/>
        <v>5523644</v>
      </c>
      <c r="BG19" s="16">
        <f t="shared" si="37"/>
        <v>52676221</v>
      </c>
      <c r="BH19" s="16">
        <f t="shared" si="37"/>
        <v>9946526</v>
      </c>
      <c r="BI19" s="16">
        <f>SUM(BE19:BH19)</f>
        <v>124592751</v>
      </c>
      <c r="BK19" s="16">
        <f t="shared" ref="BK19:BN20" si="38">BK22+BK24</f>
        <v>56522214</v>
      </c>
      <c r="BL19" s="16">
        <f t="shared" si="38"/>
        <v>5653950</v>
      </c>
      <c r="BM19" s="16">
        <f t="shared" si="38"/>
        <v>50616198</v>
      </c>
      <c r="BN19" s="16">
        <f t="shared" si="38"/>
        <v>11212501</v>
      </c>
      <c r="BO19" s="16">
        <f>SUM(BK19:BN19)</f>
        <v>124004863</v>
      </c>
      <c r="BQ19" s="16">
        <f t="shared" ref="BQ19:BT20" si="39">BQ22+BQ24</f>
        <v>59875942</v>
      </c>
      <c r="BR19" s="16">
        <f t="shared" si="39"/>
        <v>5774680</v>
      </c>
      <c r="BS19" s="16">
        <f t="shared" si="39"/>
        <v>55727323</v>
      </c>
      <c r="BT19" s="16">
        <f t="shared" si="39"/>
        <v>12753199</v>
      </c>
      <c r="BU19" s="16">
        <f>SUM(BQ19:BT19)</f>
        <v>134131144</v>
      </c>
      <c r="BW19" s="16">
        <f t="shared" ref="BW19:BZ20" si="40">BW22+BW24</f>
        <v>679168784</v>
      </c>
      <c r="BX19" s="16">
        <f t="shared" si="40"/>
        <v>64231220</v>
      </c>
      <c r="BY19" s="16">
        <f t="shared" si="40"/>
        <v>697062290</v>
      </c>
      <c r="BZ19" s="16">
        <f t="shared" si="40"/>
        <v>129967112</v>
      </c>
      <c r="CA19" s="16">
        <f>SUM(BW19:BZ19)</f>
        <v>1570429406</v>
      </c>
    </row>
    <row r="20" spans="1:79" ht="19.5" customHeight="1" x14ac:dyDescent="0.25">
      <c r="A20" s="30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2.18E-2</v>
      </c>
      <c r="AT20" s="18">
        <f t="shared" si="35"/>
        <v>6.3174000000000001</v>
      </c>
      <c r="AU20" s="18">
        <f t="shared" si="35"/>
        <v>97.48454000000001</v>
      </c>
      <c r="AV20" s="18">
        <f t="shared" si="35"/>
        <v>6.7991000000000001</v>
      </c>
      <c r="AW20" s="18">
        <f>SUM(AS20:AV20)</f>
        <v>110.62284000000001</v>
      </c>
      <c r="AY20" s="18">
        <f t="shared" si="36"/>
        <v>3.0700000000000002E-2</v>
      </c>
      <c r="AZ20" s="18">
        <f t="shared" si="36"/>
        <v>6.2790999999999997</v>
      </c>
      <c r="BA20" s="18">
        <f t="shared" si="36"/>
        <v>81.783630000000002</v>
      </c>
      <c r="BB20" s="18">
        <f t="shared" si="36"/>
        <v>5.8597999999999999</v>
      </c>
      <c r="BC20" s="18">
        <f>SUM(AY20:BB20)</f>
        <v>93.953229999999991</v>
      </c>
      <c r="BE20" s="18">
        <f t="shared" si="37"/>
        <v>2.7300000000000001E-2</v>
      </c>
      <c r="BF20" s="18">
        <f t="shared" si="37"/>
        <v>5.7424999999999997</v>
      </c>
      <c r="BG20" s="18">
        <f t="shared" si="37"/>
        <v>71.024659999999997</v>
      </c>
      <c r="BH20" s="18">
        <f t="shared" si="37"/>
        <v>5.4252000000000002</v>
      </c>
      <c r="BI20" s="18">
        <f>SUM(BE20:BH20)</f>
        <v>82.219660000000005</v>
      </c>
      <c r="BK20" s="18">
        <f t="shared" si="38"/>
        <v>2.52E-2</v>
      </c>
      <c r="BL20" s="18">
        <f t="shared" si="38"/>
        <v>6.1040999999999999</v>
      </c>
      <c r="BM20" s="18">
        <f t="shared" si="38"/>
        <v>68.515860000000004</v>
      </c>
      <c r="BN20" s="18">
        <f t="shared" si="38"/>
        <v>5.4649000000000001</v>
      </c>
      <c r="BO20" s="18">
        <f>SUM(BK20:BN20)</f>
        <v>80.110060000000004</v>
      </c>
      <c r="BQ20" s="18">
        <f t="shared" si="39"/>
        <v>1.9699999999999999E-2</v>
      </c>
      <c r="BR20" s="18">
        <f t="shared" si="39"/>
        <v>5.8342999999999998</v>
      </c>
      <c r="BS20" s="18">
        <f t="shared" si="39"/>
        <v>71.003780000000006</v>
      </c>
      <c r="BT20" s="18">
        <f t="shared" si="39"/>
        <v>5.992</v>
      </c>
      <c r="BU20" s="18">
        <f>SUM(BQ20:BT20)</f>
        <v>82.84978000000001</v>
      </c>
      <c r="BW20" s="18">
        <f t="shared" si="40"/>
        <v>0.2482</v>
      </c>
      <c r="BX20" s="18">
        <f t="shared" si="40"/>
        <v>65.782600000000002</v>
      </c>
      <c r="BY20" s="18">
        <f t="shared" si="40"/>
        <v>970.78140799999983</v>
      </c>
      <c r="BZ20" s="18">
        <f t="shared" si="40"/>
        <v>68.944400000000002</v>
      </c>
      <c r="CA20" s="18">
        <f>SUM(BW20:BZ20)</f>
        <v>1105.7566079999999</v>
      </c>
    </row>
    <row r="21" spans="1:79" x14ac:dyDescent="0.25">
      <c r="A21" s="39" t="s">
        <v>26</v>
      </c>
      <c r="B21" s="40"/>
      <c r="C21" s="40"/>
      <c r="D21" s="40"/>
      <c r="E21" s="40"/>
      <c r="F21" s="40"/>
      <c r="G21" s="40"/>
    </row>
    <row r="22" spans="1:79" x14ac:dyDescent="0.25">
      <c r="A22" s="35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>
        <v>63631929</v>
      </c>
      <c r="AT22" s="20">
        <v>5898084</v>
      </c>
      <c r="AU22" s="20">
        <v>69906358</v>
      </c>
      <c r="AV22" s="20">
        <v>11765603</v>
      </c>
      <c r="AW22" s="21">
        <f>SUM(AS22:AV22)</f>
        <v>151201974</v>
      </c>
      <c r="AY22" s="20">
        <v>57204713</v>
      </c>
      <c r="AZ22" s="20">
        <v>5718516</v>
      </c>
      <c r="BA22" s="20">
        <v>58078271</v>
      </c>
      <c r="BB22" s="20">
        <v>10133152</v>
      </c>
      <c r="BC22" s="21">
        <f>SUM(AY22:BB22)</f>
        <v>131134652</v>
      </c>
      <c r="BE22" s="20">
        <v>56446360</v>
      </c>
      <c r="BF22" s="20">
        <v>5520432</v>
      </c>
      <c r="BG22" s="20">
        <v>52489158</v>
      </c>
      <c r="BH22" s="20">
        <v>9933223</v>
      </c>
      <c r="BI22" s="21">
        <f>SUM(BE22:BH22)</f>
        <v>124389173</v>
      </c>
      <c r="BK22" s="20">
        <v>56522214</v>
      </c>
      <c r="BL22" s="20">
        <v>5650443</v>
      </c>
      <c r="BM22" s="20">
        <v>50454387</v>
      </c>
      <c r="BN22" s="20">
        <v>11205124</v>
      </c>
      <c r="BO22" s="21">
        <f>SUM(BK22:BN22)</f>
        <v>123832168</v>
      </c>
      <c r="BQ22" s="20">
        <v>59875942</v>
      </c>
      <c r="BR22" s="20">
        <v>5770942</v>
      </c>
      <c r="BS22" s="20">
        <v>55526882</v>
      </c>
      <c r="BT22" s="20">
        <v>12745348</v>
      </c>
      <c r="BU22" s="21">
        <f>SUM(BQ22:BT22)</f>
        <v>133919114</v>
      </c>
      <c r="BW22" s="20">
        <f t="shared" ref="BW22:BZ25" si="41">C22+I22+O22+U22+AA22+AG22+AM22+AS22+AY22+BE22+BK22+BQ22</f>
        <v>679168784</v>
      </c>
      <c r="BX22" s="20">
        <f t="shared" si="41"/>
        <v>63982151</v>
      </c>
      <c r="BY22" s="20">
        <f t="shared" si="41"/>
        <v>694804310</v>
      </c>
      <c r="BZ22" s="20">
        <f t="shared" si="41"/>
        <v>129833005</v>
      </c>
      <c r="CA22" s="21">
        <f>SUM(BW22:BZ22)</f>
        <v>1567788250</v>
      </c>
    </row>
    <row r="23" spans="1:79" x14ac:dyDescent="0.25">
      <c r="A23" s="35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>
        <v>2.18E-2</v>
      </c>
      <c r="AT23" s="23">
        <v>6.3174000000000001</v>
      </c>
      <c r="AU23" s="23">
        <v>97.095200000000006</v>
      </c>
      <c r="AV23" s="23">
        <v>6.7991000000000001</v>
      </c>
      <c r="AW23" s="23">
        <f>SUM(AS23:AV23)</f>
        <v>110.23350000000001</v>
      </c>
      <c r="AY23" s="23">
        <v>3.0700000000000002E-2</v>
      </c>
      <c r="AZ23" s="23">
        <v>6.2790999999999997</v>
      </c>
      <c r="BA23" s="23">
        <v>81.384900000000002</v>
      </c>
      <c r="BB23" s="23">
        <v>5.8597999999999999</v>
      </c>
      <c r="BC23" s="23">
        <f>SUM(AY23:BB23)</f>
        <v>93.55449999999999</v>
      </c>
      <c r="BE23" s="23">
        <v>2.7300000000000001E-2</v>
      </c>
      <c r="BF23" s="23">
        <v>5.7424999999999997</v>
      </c>
      <c r="BG23" s="23">
        <v>70.566699999999997</v>
      </c>
      <c r="BH23" s="23">
        <v>5.4252000000000002</v>
      </c>
      <c r="BI23" s="23">
        <f>SUM(BE23:BH23)</f>
        <v>81.761700000000005</v>
      </c>
      <c r="BK23" s="23">
        <v>2.52E-2</v>
      </c>
      <c r="BL23" s="23">
        <v>6.1040999999999999</v>
      </c>
      <c r="BM23" s="23">
        <v>68.0381</v>
      </c>
      <c r="BN23" s="23">
        <v>5.4649000000000001</v>
      </c>
      <c r="BO23" s="23">
        <f>SUM(BK23:BN23)</f>
        <v>79.632300000000001</v>
      </c>
      <c r="BQ23" s="23">
        <v>1.9699999999999999E-2</v>
      </c>
      <c r="BR23" s="23">
        <v>5.8342999999999998</v>
      </c>
      <c r="BS23" s="23">
        <v>70.236500000000007</v>
      </c>
      <c r="BT23" s="23">
        <v>5.992</v>
      </c>
      <c r="BU23" s="23">
        <f>SUM(BQ23:BT23)</f>
        <v>82.08250000000001</v>
      </c>
      <c r="BW23" s="23">
        <f t="shared" si="41"/>
        <v>0.2482</v>
      </c>
      <c r="BX23" s="23">
        <f t="shared" si="41"/>
        <v>65.782600000000002</v>
      </c>
      <c r="BY23" s="23">
        <f t="shared" si="41"/>
        <v>964.35469999999987</v>
      </c>
      <c r="BZ23" s="23">
        <f t="shared" si="41"/>
        <v>68.944400000000002</v>
      </c>
      <c r="CA23" s="23">
        <f>SUM(BW23:BZ23)</f>
        <v>1099.3299</v>
      </c>
    </row>
    <row r="24" spans="1:79" x14ac:dyDescent="0.25">
      <c r="A24" s="36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>
        <v>5978</v>
      </c>
      <c r="AU24" s="20">
        <v>284570</v>
      </c>
      <c r="AV24" s="20">
        <v>16327</v>
      </c>
      <c r="AW24" s="21">
        <f>SUM(AS24:AV24)</f>
        <v>306875</v>
      </c>
      <c r="AY24" s="20"/>
      <c r="AZ24" s="20">
        <v>3573</v>
      </c>
      <c r="BA24" s="20">
        <v>209442</v>
      </c>
      <c r="BB24" s="20">
        <v>12481</v>
      </c>
      <c r="BC24" s="21">
        <f>SUM(AY24:BB24)</f>
        <v>225496</v>
      </c>
      <c r="BE24" s="20"/>
      <c r="BF24" s="20">
        <v>3212</v>
      </c>
      <c r="BG24" s="20">
        <v>187063</v>
      </c>
      <c r="BH24" s="20">
        <v>13303</v>
      </c>
      <c r="BI24" s="21">
        <f>SUM(BE24:BH24)</f>
        <v>203578</v>
      </c>
      <c r="BK24" s="20"/>
      <c r="BL24" s="20">
        <v>3507</v>
      </c>
      <c r="BM24" s="20">
        <v>161811</v>
      </c>
      <c r="BN24" s="20">
        <v>7377</v>
      </c>
      <c r="BO24" s="21">
        <f>SUM(BK24:BN24)</f>
        <v>172695</v>
      </c>
      <c r="BQ24" s="20"/>
      <c r="BR24" s="20">
        <v>3738</v>
      </c>
      <c r="BS24" s="20">
        <v>200441</v>
      </c>
      <c r="BT24" s="20">
        <v>7851</v>
      </c>
      <c r="BU24" s="21">
        <f>SUM(BQ24:BT24)</f>
        <v>212030</v>
      </c>
      <c r="BW24" s="20">
        <f t="shared" si="41"/>
        <v>0</v>
      </c>
      <c r="BX24" s="20">
        <f t="shared" si="41"/>
        <v>249069</v>
      </c>
      <c r="BY24" s="20">
        <f t="shared" si="41"/>
        <v>2257980</v>
      </c>
      <c r="BZ24" s="20">
        <f t="shared" si="41"/>
        <v>134107</v>
      </c>
      <c r="CA24" s="21">
        <f>SUM(BW24:BZ24)</f>
        <v>2641156</v>
      </c>
    </row>
    <row r="25" spans="1:79" x14ac:dyDescent="0.25">
      <c r="A25" s="37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>
        <v>0.38934000000000002</v>
      </c>
      <c r="AV25" s="23"/>
      <c r="AW25" s="23">
        <f>SUM(AS25:AV25)</f>
        <v>0.38934000000000002</v>
      </c>
      <c r="AY25" s="23"/>
      <c r="AZ25" s="23"/>
      <c r="BA25" s="23">
        <v>0.39872999999999997</v>
      </c>
      <c r="BB25" s="23"/>
      <c r="BC25" s="23">
        <f>SUM(AY25:BB25)</f>
        <v>0.39872999999999997</v>
      </c>
      <c r="BE25" s="23"/>
      <c r="BF25" s="23"/>
      <c r="BG25" s="23">
        <v>0.45795999999999998</v>
      </c>
      <c r="BH25" s="23"/>
      <c r="BI25" s="23">
        <f>SUM(BE25:BH25)</f>
        <v>0.45795999999999998</v>
      </c>
      <c r="BK25" s="23"/>
      <c r="BL25" s="23"/>
      <c r="BM25" s="23">
        <v>0.47776000000000002</v>
      </c>
      <c r="BN25" s="23"/>
      <c r="BO25" s="23">
        <f>SUM(BK25:BN25)</f>
        <v>0.47776000000000002</v>
      </c>
      <c r="BQ25" s="23"/>
      <c r="BR25" s="23"/>
      <c r="BS25" s="23">
        <v>0.76727999999999996</v>
      </c>
      <c r="BT25" s="23"/>
      <c r="BU25" s="23">
        <f>SUM(BQ25:BT25)</f>
        <v>0.76727999999999996</v>
      </c>
      <c r="BW25" s="23">
        <f t="shared" si="41"/>
        <v>0</v>
      </c>
      <c r="BX25" s="23">
        <f t="shared" si="41"/>
        <v>0</v>
      </c>
      <c r="BY25" s="23">
        <f t="shared" si="41"/>
        <v>6.4267079999999996</v>
      </c>
      <c r="BZ25" s="23">
        <f t="shared" si="41"/>
        <v>0</v>
      </c>
      <c r="CA25" s="23">
        <f>SUM(BW25:BZ25)</f>
        <v>6.4267079999999996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0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19611348</v>
      </c>
      <c r="AT28" s="16">
        <f t="shared" si="49"/>
        <v>1243164</v>
      </c>
      <c r="AU28" s="16">
        <f t="shared" si="49"/>
        <v>11899389</v>
      </c>
      <c r="AV28" s="16">
        <f t="shared" si="49"/>
        <v>5144715</v>
      </c>
      <c r="AW28" s="17">
        <f>SUM(AS28:AV28)</f>
        <v>37898616</v>
      </c>
      <c r="AY28" s="16">
        <f t="shared" ref="AY28:BB29" si="50">AY31+AY33</f>
        <v>15810395</v>
      </c>
      <c r="AZ28" s="16">
        <f t="shared" si="50"/>
        <v>890213</v>
      </c>
      <c r="BA28" s="16">
        <f t="shared" si="50"/>
        <v>9499602</v>
      </c>
      <c r="BB28" s="16">
        <f t="shared" si="50"/>
        <v>4176434</v>
      </c>
      <c r="BC28" s="17">
        <f>SUM(AY28:BB28)</f>
        <v>30376644</v>
      </c>
      <c r="BD28" s="7"/>
      <c r="BE28" s="16">
        <f t="shared" ref="BE28:BH29" si="51">BE31+BE33</f>
        <v>16547749</v>
      </c>
      <c r="BF28" s="16">
        <f t="shared" si="51"/>
        <v>949484</v>
      </c>
      <c r="BG28" s="16">
        <f t="shared" si="51"/>
        <v>11530327</v>
      </c>
      <c r="BH28" s="16">
        <f t="shared" si="51"/>
        <v>5531616</v>
      </c>
      <c r="BI28" s="17">
        <f>SUM(BE28:BH28)</f>
        <v>34559176</v>
      </c>
      <c r="BK28" s="16">
        <f t="shared" ref="BK28:BN29" si="52">BK31+BK33</f>
        <v>17677813</v>
      </c>
      <c r="BL28" s="16">
        <f t="shared" si="52"/>
        <v>994863</v>
      </c>
      <c r="BM28" s="16">
        <f t="shared" si="52"/>
        <v>12538892</v>
      </c>
      <c r="BN28" s="16">
        <f t="shared" si="52"/>
        <v>6728211</v>
      </c>
      <c r="BO28" s="17">
        <f>SUM(BK28:BN28)</f>
        <v>37939779</v>
      </c>
      <c r="BQ28" s="16">
        <f t="shared" ref="BQ28:BT29" si="53">BQ31+BQ33</f>
        <v>17025798</v>
      </c>
      <c r="BR28" s="16">
        <f t="shared" si="53"/>
        <v>1301588</v>
      </c>
      <c r="BS28" s="16">
        <f t="shared" si="53"/>
        <v>13254079</v>
      </c>
      <c r="BT28" s="16">
        <f t="shared" si="53"/>
        <v>7375566</v>
      </c>
      <c r="BU28" s="17">
        <f>SUM(BQ28:BT28)</f>
        <v>38957031</v>
      </c>
      <c r="BW28" s="16">
        <f t="shared" ref="BW28:BZ29" si="54">BW31+BW33</f>
        <v>211527675</v>
      </c>
      <c r="BX28" s="16">
        <f t="shared" si="54"/>
        <v>12267240</v>
      </c>
      <c r="BY28" s="16">
        <f t="shared" si="54"/>
        <v>139278186</v>
      </c>
      <c r="BZ28" s="16">
        <f t="shared" si="54"/>
        <v>70963192</v>
      </c>
      <c r="CA28" s="17">
        <f>SUM(BW28:BZ28)</f>
        <v>434036293</v>
      </c>
    </row>
    <row r="29" spans="1:79" x14ac:dyDescent="0.25">
      <c r="A29" s="30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14.997</v>
      </c>
      <c r="AT29" s="18">
        <f t="shared" si="49"/>
        <v>1.704</v>
      </c>
      <c r="AU29" s="18">
        <f t="shared" si="49"/>
        <v>0</v>
      </c>
      <c r="AV29" s="18">
        <f t="shared" si="49"/>
        <v>0</v>
      </c>
      <c r="AW29" s="18">
        <f>SUM(AS29:AV29)</f>
        <v>16.701000000000001</v>
      </c>
      <c r="AY29" s="18">
        <f t="shared" si="50"/>
        <v>13.542</v>
      </c>
      <c r="AZ29" s="18">
        <f t="shared" si="50"/>
        <v>1.341</v>
      </c>
      <c r="BA29" s="18">
        <f t="shared" si="50"/>
        <v>0</v>
      </c>
      <c r="BB29" s="18">
        <f t="shared" si="50"/>
        <v>0</v>
      </c>
      <c r="BC29" s="18">
        <f>SUM(AY29:BB29)</f>
        <v>14.882999999999999</v>
      </c>
      <c r="BE29" s="18">
        <f t="shared" si="51"/>
        <v>13.471</v>
      </c>
      <c r="BF29" s="18">
        <f t="shared" si="51"/>
        <v>1.232</v>
      </c>
      <c r="BG29" s="18">
        <f t="shared" si="51"/>
        <v>0</v>
      </c>
      <c r="BH29" s="18">
        <f t="shared" si="51"/>
        <v>0</v>
      </c>
      <c r="BI29" s="18">
        <f>SUM(BE29:BH29)</f>
        <v>14.702999999999999</v>
      </c>
      <c r="BK29" s="18">
        <f t="shared" si="52"/>
        <v>16.542000000000002</v>
      </c>
      <c r="BL29" s="18">
        <f t="shared" si="52"/>
        <v>1.2250000000000001</v>
      </c>
      <c r="BM29" s="18">
        <f t="shared" si="52"/>
        <v>0</v>
      </c>
      <c r="BN29" s="18">
        <f t="shared" si="52"/>
        <v>0</v>
      </c>
      <c r="BO29" s="18">
        <f>SUM(BK29:BN29)</f>
        <v>17.767000000000003</v>
      </c>
      <c r="BQ29" s="18">
        <f t="shared" si="53"/>
        <v>14.365</v>
      </c>
      <c r="BR29" s="18">
        <f t="shared" si="53"/>
        <v>1.4930000000000001</v>
      </c>
      <c r="BS29" s="18">
        <f t="shared" si="53"/>
        <v>0</v>
      </c>
      <c r="BT29" s="18">
        <f t="shared" si="53"/>
        <v>0</v>
      </c>
      <c r="BU29" s="18">
        <f>SUM(BQ29:BT29)</f>
        <v>15.858000000000001</v>
      </c>
      <c r="BW29" s="18">
        <f t="shared" si="54"/>
        <v>186.62300000000002</v>
      </c>
      <c r="BX29" s="18">
        <f t="shared" si="54"/>
        <v>16.305</v>
      </c>
      <c r="BY29" s="18">
        <f t="shared" si="54"/>
        <v>0</v>
      </c>
      <c r="BZ29" s="18">
        <f t="shared" si="54"/>
        <v>0</v>
      </c>
      <c r="CA29" s="18">
        <f>SUM(BW29:BZ29)</f>
        <v>202.92800000000003</v>
      </c>
    </row>
    <row r="30" spans="1:79" x14ac:dyDescent="0.25">
      <c r="A30" s="39" t="s">
        <v>26</v>
      </c>
      <c r="B30" s="40"/>
      <c r="C30" s="40"/>
      <c r="D30" s="40"/>
      <c r="E30" s="40"/>
      <c r="F30" s="40"/>
      <c r="G30" s="40"/>
    </row>
    <row r="31" spans="1:79" x14ac:dyDescent="0.25">
      <c r="A31" s="36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>
        <v>19068238</v>
      </c>
      <c r="AT31" s="20">
        <v>1243164</v>
      </c>
      <c r="AU31" s="20">
        <v>2974693</v>
      </c>
      <c r="AV31" s="20">
        <v>1362780</v>
      </c>
      <c r="AW31" s="21">
        <f>SUM(AS31:AV31)</f>
        <v>24648875</v>
      </c>
      <c r="AY31" s="20">
        <v>15374554</v>
      </c>
      <c r="AZ31" s="20">
        <v>890213</v>
      </c>
      <c r="BA31" s="20">
        <v>2475704</v>
      </c>
      <c r="BB31" s="20">
        <v>1143236</v>
      </c>
      <c r="BC31" s="21">
        <f>SUM(AY31:BB31)</f>
        <v>19883707</v>
      </c>
      <c r="BE31" s="20">
        <v>15814317</v>
      </c>
      <c r="BF31" s="20">
        <v>949484</v>
      </c>
      <c r="BG31" s="20">
        <v>2515812</v>
      </c>
      <c r="BH31" s="20">
        <v>1194905</v>
      </c>
      <c r="BI31" s="21">
        <f>SUM(BE31:BH31)</f>
        <v>20474518</v>
      </c>
      <c r="BK31" s="20">
        <v>16744423</v>
      </c>
      <c r="BL31" s="20">
        <v>994863</v>
      </c>
      <c r="BM31" s="20">
        <v>2431460</v>
      </c>
      <c r="BN31" s="20">
        <v>1259899</v>
      </c>
      <c r="BO31" s="21">
        <f>SUM(BK31:BN31)</f>
        <v>21430645</v>
      </c>
      <c r="BQ31" s="20">
        <v>15746517</v>
      </c>
      <c r="BR31" s="20">
        <v>1301588</v>
      </c>
      <c r="BS31" s="20">
        <v>2507167</v>
      </c>
      <c r="BT31" s="20">
        <v>1399232</v>
      </c>
      <c r="BU31" s="21">
        <f>SUM(BQ31:BT31)</f>
        <v>20954504</v>
      </c>
      <c r="BW31" s="20">
        <f t="shared" ref="BW31:BZ34" si="55">C31+I31+O31+U31+AA31+AG31+AM31+AS31+AY31+BE31+BK31+BQ31</f>
        <v>202064926</v>
      </c>
      <c r="BX31" s="20">
        <f t="shared" si="55"/>
        <v>12267240</v>
      </c>
      <c r="BY31" s="20">
        <f t="shared" si="55"/>
        <v>30555320</v>
      </c>
      <c r="BZ31" s="20">
        <f t="shared" si="55"/>
        <v>14621918</v>
      </c>
      <c r="CA31" s="21">
        <f>SUM(BW31:BZ31)</f>
        <v>259509404</v>
      </c>
    </row>
    <row r="32" spans="1:79" x14ac:dyDescent="0.25">
      <c r="A32" s="37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>
        <v>14.997</v>
      </c>
      <c r="AT32" s="25">
        <v>1.704</v>
      </c>
      <c r="AU32" s="23"/>
      <c r="AV32" s="23"/>
      <c r="AW32" s="23">
        <f>SUM(AS32:AV32)</f>
        <v>16.701000000000001</v>
      </c>
      <c r="AY32" s="25">
        <v>13.542</v>
      </c>
      <c r="AZ32" s="25">
        <v>1.341</v>
      </c>
      <c r="BA32" s="23"/>
      <c r="BB32" s="23"/>
      <c r="BC32" s="23">
        <f>SUM(AY32:BB32)</f>
        <v>14.882999999999999</v>
      </c>
      <c r="BE32" s="25">
        <v>13.471</v>
      </c>
      <c r="BF32" s="25">
        <v>1.232</v>
      </c>
      <c r="BG32" s="23"/>
      <c r="BH32" s="23"/>
      <c r="BI32" s="23">
        <f>SUM(BE32:BH32)</f>
        <v>14.702999999999999</v>
      </c>
      <c r="BK32" s="25">
        <v>16.542000000000002</v>
      </c>
      <c r="BL32" s="25">
        <v>1.2250000000000001</v>
      </c>
      <c r="BM32" s="23"/>
      <c r="BN32" s="23"/>
      <c r="BO32" s="23">
        <f>SUM(BK32:BN32)</f>
        <v>17.767000000000003</v>
      </c>
      <c r="BQ32" s="25">
        <v>14.365</v>
      </c>
      <c r="BR32" s="25">
        <v>1.4930000000000001</v>
      </c>
      <c r="BS32" s="23"/>
      <c r="BT32" s="23"/>
      <c r="BU32" s="23">
        <f>SUM(BQ32:BT32)</f>
        <v>15.858000000000001</v>
      </c>
      <c r="BW32" s="25">
        <f t="shared" si="55"/>
        <v>186.62300000000002</v>
      </c>
      <c r="BX32" s="25">
        <f t="shared" si="55"/>
        <v>16.305</v>
      </c>
      <c r="BY32" s="23">
        <f t="shared" si="55"/>
        <v>0</v>
      </c>
      <c r="BZ32" s="23">
        <f t="shared" si="55"/>
        <v>0</v>
      </c>
      <c r="CA32" s="23">
        <f>SUM(BW32:BZ32)</f>
        <v>202.92800000000003</v>
      </c>
    </row>
    <row r="33" spans="1:79" x14ac:dyDescent="0.25">
      <c r="A33" s="36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>
        <v>543110</v>
      </c>
      <c r="AT33" s="20"/>
      <c r="AU33" s="20">
        <v>8924696</v>
      </c>
      <c r="AV33" s="20">
        <v>3781935</v>
      </c>
      <c r="AW33" s="21">
        <f>SUM(AS33:AV33)</f>
        <v>13249741</v>
      </c>
      <c r="AY33" s="20">
        <v>435841</v>
      </c>
      <c r="AZ33" s="20"/>
      <c r="BA33" s="20">
        <v>7023898</v>
      </c>
      <c r="BB33" s="20">
        <v>3033198</v>
      </c>
      <c r="BC33" s="21">
        <f>SUM(AY33:BB33)</f>
        <v>10492937</v>
      </c>
      <c r="BE33" s="20">
        <v>733432</v>
      </c>
      <c r="BF33" s="20"/>
      <c r="BG33" s="20">
        <v>9014515</v>
      </c>
      <c r="BH33" s="20">
        <v>4336711</v>
      </c>
      <c r="BI33" s="21">
        <f>SUM(BE33:BH33)</f>
        <v>14084658</v>
      </c>
      <c r="BK33" s="20">
        <v>933390</v>
      </c>
      <c r="BL33" s="20"/>
      <c r="BM33" s="20">
        <v>10107432</v>
      </c>
      <c r="BN33" s="20">
        <v>5468312</v>
      </c>
      <c r="BO33" s="21">
        <f>SUM(BK33:BN33)</f>
        <v>16509134</v>
      </c>
      <c r="BQ33" s="20">
        <v>1279281</v>
      </c>
      <c r="BR33" s="20"/>
      <c r="BS33" s="20">
        <v>10746912</v>
      </c>
      <c r="BT33" s="20">
        <v>5976334</v>
      </c>
      <c r="BU33" s="21">
        <f>SUM(BQ33:BT33)</f>
        <v>18002527</v>
      </c>
      <c r="BW33" s="20">
        <f t="shared" si="55"/>
        <v>9462749</v>
      </c>
      <c r="BX33" s="20">
        <f t="shared" si="55"/>
        <v>0</v>
      </c>
      <c r="BY33" s="20">
        <f t="shared" si="55"/>
        <v>108722866</v>
      </c>
      <c r="BZ33" s="20">
        <f t="shared" si="55"/>
        <v>56341274</v>
      </c>
      <c r="CA33" s="21">
        <f>SUM(BW33:BZ33)</f>
        <v>174526889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0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429636</v>
      </c>
      <c r="AT37" s="16"/>
      <c r="AU37" s="16">
        <v>1012112</v>
      </c>
      <c r="AV37" s="16"/>
      <c r="AW37" s="17">
        <f>SUM(AS37:AV37)</f>
        <v>1441748</v>
      </c>
      <c r="AY37" s="16">
        <v>415187</v>
      </c>
      <c r="AZ37" s="16"/>
      <c r="BA37" s="16">
        <v>958127</v>
      </c>
      <c r="BB37" s="16"/>
      <c r="BC37" s="17">
        <f>SUM(AY37:BB37)</f>
        <v>1373314</v>
      </c>
      <c r="BD37" s="7"/>
      <c r="BE37" s="16">
        <v>432285</v>
      </c>
      <c r="BF37" s="16"/>
      <c r="BG37" s="16">
        <v>914881</v>
      </c>
      <c r="BH37" s="16"/>
      <c r="BI37" s="17">
        <f>SUM(BE37:BH37)</f>
        <v>1347166</v>
      </c>
      <c r="BK37" s="16">
        <v>421521</v>
      </c>
      <c r="BL37" s="16"/>
      <c r="BM37" s="16">
        <v>836419</v>
      </c>
      <c r="BN37" s="16"/>
      <c r="BO37" s="17">
        <f>SUM(BK37:BN37)</f>
        <v>1257940</v>
      </c>
      <c r="BQ37" s="16">
        <v>430711</v>
      </c>
      <c r="BR37" s="16"/>
      <c r="BS37" s="16">
        <v>814803</v>
      </c>
      <c r="BT37" s="16"/>
      <c r="BU37" s="17">
        <f>SUM(BQ37:BT37)</f>
        <v>1245514</v>
      </c>
      <c r="BW37" s="16">
        <f t="shared" ref="BW37:BZ38" si="56">C37+I37+O37+U37+AA37+AG37+AM37+AS37+AY37+BE37+BK37+BQ37</f>
        <v>3834147</v>
      </c>
      <c r="BX37" s="16">
        <f t="shared" si="56"/>
        <v>0</v>
      </c>
      <c r="BY37" s="16">
        <f t="shared" si="56"/>
        <v>8660114</v>
      </c>
      <c r="BZ37" s="16">
        <f t="shared" si="56"/>
        <v>0</v>
      </c>
      <c r="CA37" s="17">
        <f>SUM(BW37:BZ37)</f>
        <v>12494261</v>
      </c>
    </row>
    <row r="38" spans="1:79" x14ac:dyDescent="0.25">
      <c r="A38" s="30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0.60899999999999999</v>
      </c>
      <c r="AT38" s="18"/>
      <c r="AU38" s="18">
        <v>1.4430000000000001</v>
      </c>
      <c r="AV38" s="18"/>
      <c r="AW38" s="18">
        <f>SUM(AS38:AV38)</f>
        <v>2.052</v>
      </c>
      <c r="AY38" s="18">
        <v>0.6</v>
      </c>
      <c r="AZ38" s="18"/>
      <c r="BA38" s="18">
        <v>1.407</v>
      </c>
      <c r="BB38" s="18"/>
      <c r="BC38" s="18">
        <f>SUM(AY38:BB38)</f>
        <v>2.0070000000000001</v>
      </c>
      <c r="BE38" s="18">
        <v>0.60199999999999998</v>
      </c>
      <c r="BF38" s="18"/>
      <c r="BG38" s="18">
        <v>1.3080000000000001</v>
      </c>
      <c r="BH38" s="18"/>
      <c r="BI38" s="18">
        <f>SUM(BE38:BH38)</f>
        <v>1.9100000000000001</v>
      </c>
      <c r="BK38" s="18">
        <v>0.60499999999999998</v>
      </c>
      <c r="BL38" s="18"/>
      <c r="BM38" s="18">
        <v>1.236</v>
      </c>
      <c r="BN38" s="18"/>
      <c r="BO38" s="18">
        <f>SUM(BK38:BN38)</f>
        <v>1.841</v>
      </c>
      <c r="BQ38" s="18">
        <v>0.59799999999999998</v>
      </c>
      <c r="BR38" s="18"/>
      <c r="BS38" s="18">
        <v>1.153</v>
      </c>
      <c r="BT38" s="18"/>
      <c r="BU38" s="18">
        <f>SUM(BQ38:BT38)</f>
        <v>1.7509999999999999</v>
      </c>
      <c r="BW38" s="18">
        <f t="shared" si="56"/>
        <v>5.4560000000000004</v>
      </c>
      <c r="BX38" s="18">
        <f t="shared" si="56"/>
        <v>0</v>
      </c>
      <c r="BY38" s="18">
        <f t="shared" si="56"/>
        <v>12.637</v>
      </c>
      <c r="BZ38" s="18">
        <f t="shared" si="56"/>
        <v>0</v>
      </c>
      <c r="CA38" s="18">
        <f>SUM(BW38:BZ38)</f>
        <v>18.093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0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/>
      <c r="AT41" s="16"/>
      <c r="AU41" s="16">
        <v>102184</v>
      </c>
      <c r="AV41" s="16"/>
      <c r="AW41" s="17">
        <f>SUM(AS41:AV41)</f>
        <v>102184</v>
      </c>
      <c r="AY41" s="16"/>
      <c r="AZ41" s="16"/>
      <c r="BA41" s="16">
        <v>85795</v>
      </c>
      <c r="BB41" s="16"/>
      <c r="BC41" s="17">
        <f>SUM(AY41:BB41)</f>
        <v>85795</v>
      </c>
      <c r="BD41" s="7"/>
      <c r="BE41" s="16"/>
      <c r="BF41" s="16"/>
      <c r="BG41" s="16">
        <v>84707</v>
      </c>
      <c r="BH41" s="16"/>
      <c r="BI41" s="17">
        <f>SUM(BE41:BH41)</f>
        <v>84707</v>
      </c>
      <c r="BK41" s="16"/>
      <c r="BL41" s="16"/>
      <c r="BM41" s="16">
        <v>83108</v>
      </c>
      <c r="BN41" s="16"/>
      <c r="BO41" s="17">
        <f>SUM(BK41:BN41)</f>
        <v>83108</v>
      </c>
      <c r="BQ41" s="16"/>
      <c r="BR41" s="16"/>
      <c r="BS41" s="16">
        <v>84302</v>
      </c>
      <c r="BT41" s="16"/>
      <c r="BU41" s="17">
        <f>SUM(BQ41:BT41)</f>
        <v>84302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1071960</v>
      </c>
      <c r="BZ41" s="16">
        <f t="shared" si="57"/>
        <v>0</v>
      </c>
      <c r="CA41" s="17">
        <f>SUM(BW41:BZ41)</f>
        <v>1071960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0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/>
      <c r="AT45" s="16"/>
      <c r="AU45" s="16">
        <v>3970277</v>
      </c>
      <c r="AV45" s="16"/>
      <c r="AW45" s="17">
        <f>SUM(AS45:AV45)</f>
        <v>3970277</v>
      </c>
      <c r="AY45" s="16"/>
      <c r="AZ45" s="16"/>
      <c r="BA45" s="16">
        <v>3627884</v>
      </c>
      <c r="BB45" s="16"/>
      <c r="BC45" s="17">
        <f>SUM(AY45:BB45)</f>
        <v>3627884</v>
      </c>
      <c r="BD45" s="7"/>
      <c r="BE45" s="16"/>
      <c r="BF45" s="16"/>
      <c r="BG45" s="16">
        <v>3543246</v>
      </c>
      <c r="BH45" s="16"/>
      <c r="BI45" s="17">
        <f>SUM(BE45:BH45)</f>
        <v>3543246</v>
      </c>
      <c r="BK45" s="16"/>
      <c r="BL45" s="16"/>
      <c r="BM45" s="16">
        <v>3358018</v>
      </c>
      <c r="BN45" s="16"/>
      <c r="BO45" s="17">
        <f>SUM(BK45:BN45)</f>
        <v>3358018</v>
      </c>
      <c r="BQ45" s="16"/>
      <c r="BR45" s="16"/>
      <c r="BS45" s="16">
        <v>3381951</v>
      </c>
      <c r="BT45" s="16"/>
      <c r="BU45" s="17">
        <f>SUM(BQ45:BT45)</f>
        <v>3381951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42704585</v>
      </c>
      <c r="BZ45" s="16">
        <f t="shared" si="58"/>
        <v>10202</v>
      </c>
      <c r="CA45" s="17">
        <f>SUM(BW45:BZ45)</f>
        <v>42714787</v>
      </c>
    </row>
    <row r="46" spans="1:79" x14ac:dyDescent="0.25">
      <c r="A46" s="30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/>
      <c r="AT46" s="18"/>
      <c r="AU46" s="18">
        <f>4.482+1.242</f>
        <v>5.7240000000000002</v>
      </c>
      <c r="AV46" s="18"/>
      <c r="AW46" s="18">
        <f>SUM(AS46:AV46)</f>
        <v>5.7240000000000002</v>
      </c>
      <c r="AY46" s="18"/>
      <c r="AZ46" s="18"/>
      <c r="BA46" s="18">
        <v>5.4039999999999999</v>
      </c>
      <c r="BB46" s="18"/>
      <c r="BC46" s="18">
        <f>SUM(AY46:BB46)</f>
        <v>5.4039999999999999</v>
      </c>
      <c r="BE46" s="18"/>
      <c r="BF46" s="18"/>
      <c r="BG46" s="18">
        <f>3.951+1.132</f>
        <v>5.0830000000000002</v>
      </c>
      <c r="BH46" s="18"/>
      <c r="BI46" s="18">
        <f>SUM(BE46:BH46)</f>
        <v>5.0830000000000002</v>
      </c>
      <c r="BK46" s="18"/>
      <c r="BL46" s="18"/>
      <c r="BM46" s="18">
        <v>4.9290000000000003</v>
      </c>
      <c r="BN46" s="18"/>
      <c r="BO46" s="18">
        <f>SUM(BK46:BN46)</f>
        <v>4.9290000000000003</v>
      </c>
      <c r="BQ46" s="18"/>
      <c r="BR46" s="18"/>
      <c r="BS46" s="18">
        <v>4.8140000000000001</v>
      </c>
      <c r="BT46" s="18"/>
      <c r="BU46" s="18">
        <f>SUM(BQ46:BT46)</f>
        <v>4.8140000000000001</v>
      </c>
      <c r="BW46" s="18">
        <f t="shared" si="58"/>
        <v>0</v>
      </c>
      <c r="BX46" s="18">
        <f t="shared" si="58"/>
        <v>0</v>
      </c>
      <c r="BY46" s="18">
        <f t="shared" si="58"/>
        <v>62.794000000000004</v>
      </c>
      <c r="BZ46" s="18">
        <f t="shared" si="58"/>
        <v>0</v>
      </c>
      <c r="CA46" s="18">
        <f>SUM(BW46:BZ46)</f>
        <v>62.794000000000004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21336905</v>
      </c>
      <c r="AT49" s="16">
        <f t="shared" ref="AT49:AV49" si="66">AT52+AT54+AT56</f>
        <v>0</v>
      </c>
      <c r="AU49" s="16">
        <f t="shared" si="66"/>
        <v>4154</v>
      </c>
      <c r="AV49" s="16">
        <f t="shared" si="66"/>
        <v>9681</v>
      </c>
      <c r="AW49" s="17">
        <f>SUM(AS49:AV49)</f>
        <v>21350740</v>
      </c>
      <c r="AY49" s="16">
        <f>AY52+AY54+AY56</f>
        <v>18394508</v>
      </c>
      <c r="AZ49" s="16">
        <f t="shared" ref="AZ49:BB49" si="67">AZ52+AZ54+AZ56</f>
        <v>0</v>
      </c>
      <c r="BA49" s="16">
        <f t="shared" si="67"/>
        <v>3242</v>
      </c>
      <c r="BB49" s="16">
        <f t="shared" si="67"/>
        <v>8745</v>
      </c>
      <c r="BC49" s="17">
        <f>SUM(AY49:BB49)</f>
        <v>18406495</v>
      </c>
      <c r="BD49" s="7"/>
      <c r="BE49" s="16">
        <f>BE52+BE54+BE56</f>
        <v>20074112</v>
      </c>
      <c r="BF49" s="16">
        <f t="shared" ref="BF49:BH49" si="68">BF52+BF54+BF56</f>
        <v>0</v>
      </c>
      <c r="BG49" s="16">
        <f t="shared" si="68"/>
        <v>4529</v>
      </c>
      <c r="BH49" s="16">
        <f t="shared" si="68"/>
        <v>11254</v>
      </c>
      <c r="BI49" s="17">
        <f>SUM(BE49:BH49)</f>
        <v>20089895</v>
      </c>
      <c r="BK49" s="16">
        <f>BK52+BK54+BK56</f>
        <v>16824043</v>
      </c>
      <c r="BL49" s="16">
        <f t="shared" ref="BL49:BN49" si="69">BL52+BL54+BL56</f>
        <v>0</v>
      </c>
      <c r="BM49" s="16">
        <f t="shared" si="69"/>
        <v>5090</v>
      </c>
      <c r="BN49" s="16">
        <f t="shared" si="69"/>
        <v>13807</v>
      </c>
      <c r="BO49" s="17">
        <f>SUM(BK49:BN49)</f>
        <v>16842940</v>
      </c>
      <c r="BQ49" s="16">
        <f>BQ52+BQ54+BQ56</f>
        <v>14563263</v>
      </c>
      <c r="BR49" s="16">
        <f t="shared" ref="BR49:BT49" si="70">BR52+BR54+BR56</f>
        <v>0</v>
      </c>
      <c r="BS49" s="16">
        <f t="shared" si="70"/>
        <v>6808</v>
      </c>
      <c r="BT49" s="16">
        <f t="shared" si="70"/>
        <v>15405</v>
      </c>
      <c r="BU49" s="17">
        <f>SUM(BQ49:BT49)</f>
        <v>14585476</v>
      </c>
      <c r="BW49" s="16">
        <f>BW52+BW54+BW56</f>
        <v>236652078</v>
      </c>
      <c r="BX49" s="16">
        <f t="shared" ref="BX49:BZ49" si="71">BX52+BX54+BX56</f>
        <v>0</v>
      </c>
      <c r="BY49" s="16">
        <f t="shared" si="71"/>
        <v>60274</v>
      </c>
      <c r="BZ49" s="16">
        <f t="shared" si="71"/>
        <v>125823</v>
      </c>
      <c r="CA49" s="17">
        <f>SUM(BW49:BZ49)</f>
        <v>236838175</v>
      </c>
    </row>
    <row r="50" spans="1:79" x14ac:dyDescent="0.25">
      <c r="A50" s="3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4.0000000000000001E-3</v>
      </c>
      <c r="AW50" s="18">
        <f>SUM(AS50:AV50)</f>
        <v>4.0000000000000001E-3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4.0899999999999999E-3</v>
      </c>
      <c r="BC50" s="18">
        <f>SUM(AY50:BB50)</f>
        <v>4.0899999999999999E-3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4.1099999999999999E-3</v>
      </c>
      <c r="BI50" s="18">
        <f>SUM(BE50:BH50)</f>
        <v>4.1099999999999999E-3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4.1380000000000002E-3</v>
      </c>
      <c r="BO50" s="18">
        <f>SUM(BK50:BN50)</f>
        <v>4.1380000000000002E-3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4.058E-3</v>
      </c>
      <c r="BU50" s="18">
        <f>SUM(BQ50:BT50)</f>
        <v>4.058E-3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6.9106000000000001E-2</v>
      </c>
      <c r="CA50" s="18">
        <f>SUM(BW50:BZ50)</f>
        <v>6.9106000000000001E-2</v>
      </c>
    </row>
    <row r="51" spans="1:79" x14ac:dyDescent="0.25">
      <c r="A51" s="39" t="s">
        <v>26</v>
      </c>
      <c r="B51" s="40"/>
      <c r="C51" s="40"/>
      <c r="D51" s="40"/>
      <c r="E51" s="40"/>
      <c r="F51" s="40"/>
      <c r="G51" s="40"/>
    </row>
    <row r="52" spans="1:79" ht="21.75" customHeight="1" x14ac:dyDescent="0.25">
      <c r="A52" s="3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>
        <v>4154</v>
      </c>
      <c r="AV52" s="20">
        <v>8430</v>
      </c>
      <c r="AW52" s="20">
        <f t="shared" ref="AW52:AW55" si="92">SUM(AS52:AV52)</f>
        <v>12584</v>
      </c>
      <c r="AY52" s="20"/>
      <c r="AZ52" s="20"/>
      <c r="BA52" s="20">
        <v>3242</v>
      </c>
      <c r="BB52" s="20">
        <v>7526</v>
      </c>
      <c r="BC52" s="20">
        <f t="shared" ref="BC52:BC55" si="93">SUM(AY52:BB52)</f>
        <v>10768</v>
      </c>
      <c r="BE52" s="20"/>
      <c r="BF52" s="20"/>
      <c r="BG52" s="20">
        <v>4529</v>
      </c>
      <c r="BH52" s="20">
        <v>9963</v>
      </c>
      <c r="BI52" s="20">
        <f t="shared" ref="BI52:BI55" si="94">SUM(BE52:BH52)</f>
        <v>14492</v>
      </c>
      <c r="BK52" s="20"/>
      <c r="BL52" s="20"/>
      <c r="BM52" s="20">
        <v>5090</v>
      </c>
      <c r="BN52" s="20">
        <v>12531</v>
      </c>
      <c r="BO52" s="20">
        <f t="shared" ref="BO52:BO55" si="95">SUM(BK52:BN52)</f>
        <v>17621</v>
      </c>
      <c r="BQ52" s="20"/>
      <c r="BR52" s="20"/>
      <c r="BS52" s="20">
        <v>6808</v>
      </c>
      <c r="BT52" s="20">
        <v>14296</v>
      </c>
      <c r="BU52" s="20">
        <f t="shared" ref="BU52:BU55" si="96">SUM(BQ52:BT52)</f>
        <v>21104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60274</v>
      </c>
      <c r="BZ52" s="20">
        <f t="shared" si="97"/>
        <v>116901</v>
      </c>
      <c r="CA52" s="20">
        <f t="shared" ref="CA52:CA55" si="98">SUM(BW52:BZ52)</f>
        <v>177175</v>
      </c>
    </row>
    <row r="53" spans="1:79" ht="21.75" customHeight="1" x14ac:dyDescent="0.25">
      <c r="A53" s="3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>
        <v>2E-3</v>
      </c>
      <c r="AW53" s="23">
        <f t="shared" si="92"/>
        <v>2E-3</v>
      </c>
      <c r="AY53" s="23"/>
      <c r="AZ53" s="23"/>
      <c r="BA53" s="23"/>
      <c r="BB53" s="23">
        <v>2E-3</v>
      </c>
      <c r="BC53" s="23">
        <f t="shared" si="93"/>
        <v>2E-3</v>
      </c>
      <c r="BE53" s="23"/>
      <c r="BF53" s="23"/>
      <c r="BG53" s="23"/>
      <c r="BH53" s="23">
        <v>2E-3</v>
      </c>
      <c r="BI53" s="23">
        <f t="shared" si="94"/>
        <v>2E-3</v>
      </c>
      <c r="BK53" s="23"/>
      <c r="BL53" s="23"/>
      <c r="BM53" s="23"/>
      <c r="BN53" s="23">
        <v>2E-3</v>
      </c>
      <c r="BO53" s="23">
        <f t="shared" si="95"/>
        <v>2E-3</v>
      </c>
      <c r="BQ53" s="23"/>
      <c r="BR53" s="23"/>
      <c r="BS53" s="23"/>
      <c r="BT53" s="23">
        <v>2E-3</v>
      </c>
      <c r="BU53" s="23">
        <f t="shared" si="96"/>
        <v>2E-3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1.5000000000000001E-2</v>
      </c>
      <c r="CA53" s="23">
        <f t="shared" si="98"/>
        <v>1.5000000000000001E-2</v>
      </c>
    </row>
    <row r="54" spans="1:79" ht="20.25" customHeight="1" x14ac:dyDescent="0.25">
      <c r="A54" s="3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>
        <v>21336905</v>
      </c>
      <c r="AT54" s="20"/>
      <c r="AU54" s="20"/>
      <c r="AV54" s="20"/>
      <c r="AW54" s="20">
        <f t="shared" si="92"/>
        <v>21336905</v>
      </c>
      <c r="AY54" s="20">
        <v>18394508</v>
      </c>
      <c r="AZ54" s="20"/>
      <c r="BA54" s="20"/>
      <c r="BB54" s="20"/>
      <c r="BC54" s="20">
        <f t="shared" si="93"/>
        <v>18394508</v>
      </c>
      <c r="BE54" s="20">
        <v>20074112</v>
      </c>
      <c r="BF54" s="20"/>
      <c r="BG54" s="20"/>
      <c r="BH54" s="20"/>
      <c r="BI54" s="20">
        <f t="shared" si="94"/>
        <v>20074112</v>
      </c>
      <c r="BK54" s="20">
        <v>16824043</v>
      </c>
      <c r="BL54" s="20"/>
      <c r="BM54" s="20"/>
      <c r="BN54" s="20"/>
      <c r="BO54" s="20">
        <f t="shared" si="95"/>
        <v>16824043</v>
      </c>
      <c r="BQ54" s="20">
        <v>14563263</v>
      </c>
      <c r="BR54" s="20"/>
      <c r="BS54" s="20"/>
      <c r="BT54" s="20"/>
      <c r="BU54" s="20">
        <f t="shared" si="96"/>
        <v>14563263</v>
      </c>
      <c r="BW54" s="20">
        <f t="shared" si="97"/>
        <v>236652078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236652078</v>
      </c>
    </row>
    <row r="55" spans="1:79" ht="20.25" customHeight="1" x14ac:dyDescent="0.25">
      <c r="A55" s="3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1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>
        <v>1251</v>
      </c>
      <c r="AW56" s="20">
        <f t="shared" ref="AW56:AW57" si="106">SUM(AS56:AV56)</f>
        <v>1251</v>
      </c>
      <c r="AY56" s="20"/>
      <c r="AZ56" s="20"/>
      <c r="BA56" s="20"/>
      <c r="BB56" s="20">
        <v>1219</v>
      </c>
      <c r="BC56" s="20">
        <f t="shared" ref="BC56:BC57" si="107">SUM(AY56:BB56)</f>
        <v>1219</v>
      </c>
      <c r="BE56" s="20"/>
      <c r="BF56" s="20"/>
      <c r="BG56" s="20"/>
      <c r="BH56" s="20">
        <v>1291</v>
      </c>
      <c r="BI56" s="20">
        <f t="shared" ref="BI56:BI57" si="108">SUM(BE56:BH56)</f>
        <v>1291</v>
      </c>
      <c r="BK56" s="20"/>
      <c r="BL56" s="20"/>
      <c r="BM56" s="20"/>
      <c r="BN56" s="20">
        <v>1276</v>
      </c>
      <c r="BO56" s="20">
        <f t="shared" ref="BO56:BO57" si="109">SUM(BK56:BN56)</f>
        <v>1276</v>
      </c>
      <c r="BQ56" s="20"/>
      <c r="BR56" s="20"/>
      <c r="BS56" s="20"/>
      <c r="BT56" s="20">
        <v>1109</v>
      </c>
      <c r="BU56" s="20">
        <f t="shared" ref="BU56:BU57" si="110">SUM(BQ56:BT56)</f>
        <v>1109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8922</v>
      </c>
      <c r="CA56" s="20">
        <f t="shared" ref="CA56:CA57" si="115">SUM(BW56:BZ56)</f>
        <v>8922</v>
      </c>
    </row>
    <row r="57" spans="1:79" ht="20.25" customHeight="1" x14ac:dyDescent="0.25">
      <c r="A57" s="32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>
        <v>2E-3</v>
      </c>
      <c r="AW57" s="23">
        <f t="shared" si="106"/>
        <v>2E-3</v>
      </c>
      <c r="AY57" s="23"/>
      <c r="AZ57" s="23"/>
      <c r="BA57" s="23"/>
      <c r="BB57" s="23">
        <v>2.0899999999999998E-3</v>
      </c>
      <c r="BC57" s="23">
        <f t="shared" si="107"/>
        <v>2.0899999999999998E-3</v>
      </c>
      <c r="BE57" s="23"/>
      <c r="BF57" s="23"/>
      <c r="BG57" s="23"/>
      <c r="BH57" s="23">
        <v>2.1099999999999999E-3</v>
      </c>
      <c r="BI57" s="23">
        <f t="shared" si="108"/>
        <v>2.1099999999999999E-3</v>
      </c>
      <c r="BK57" s="23"/>
      <c r="BL57" s="23"/>
      <c r="BM57" s="23"/>
      <c r="BN57" s="23">
        <v>2.1380000000000001E-3</v>
      </c>
      <c r="BO57" s="23">
        <f t="shared" si="109"/>
        <v>2.1380000000000001E-3</v>
      </c>
      <c r="BQ57" s="23"/>
      <c r="BR57" s="23"/>
      <c r="BS57" s="23"/>
      <c r="BT57" s="23">
        <v>2.0579999999999999E-3</v>
      </c>
      <c r="BU57" s="23">
        <f t="shared" si="110"/>
        <v>2.0579999999999999E-3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5.4106000000000001E-2</v>
      </c>
      <c r="CA57" s="23">
        <f t="shared" si="115"/>
        <v>5.4106000000000001E-2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30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D60" s="7"/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30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11025</v>
      </c>
      <c r="AT64" s="16"/>
      <c r="AU64" s="16">
        <v>338385</v>
      </c>
      <c r="AV64" s="16">
        <v>294170</v>
      </c>
      <c r="AW64" s="17">
        <f>SUM(AS64:AV64)</f>
        <v>643580</v>
      </c>
      <c r="AY64" s="16">
        <v>8764</v>
      </c>
      <c r="AZ64" s="16"/>
      <c r="BA64" s="16">
        <v>320786</v>
      </c>
      <c r="BB64" s="16">
        <v>260656</v>
      </c>
      <c r="BC64" s="17">
        <f>SUM(AY64:BB64)</f>
        <v>590206</v>
      </c>
      <c r="BE64" s="16">
        <v>11715</v>
      </c>
      <c r="BF64" s="16"/>
      <c r="BG64" s="16">
        <v>425804</v>
      </c>
      <c r="BH64" s="16">
        <v>286538</v>
      </c>
      <c r="BI64" s="17">
        <f>SUM(BE64:BH64)</f>
        <v>724057</v>
      </c>
      <c r="BK64" s="16">
        <v>11637</v>
      </c>
      <c r="BL64" s="16"/>
      <c r="BM64" s="16">
        <v>469048</v>
      </c>
      <c r="BN64" s="16">
        <v>288986</v>
      </c>
      <c r="BO64" s="17">
        <f>SUM(BK64:BN64)</f>
        <v>769671</v>
      </c>
      <c r="BQ64" s="16">
        <v>10821</v>
      </c>
      <c r="BR64" s="16"/>
      <c r="BS64" s="16">
        <v>557444</v>
      </c>
      <c r="BT64" s="16">
        <v>319472</v>
      </c>
      <c r="BU64" s="17">
        <f>SUM(BQ64:BT64)</f>
        <v>887737</v>
      </c>
      <c r="BW64" s="16">
        <f t="shared" ref="BW64:BZ65" si="117">C64+I64+O64+U64+AA64+AG64+AM64+AS64+AY64+BE64+BK64+BQ64</f>
        <v>114433</v>
      </c>
      <c r="BX64" s="16">
        <f t="shared" si="117"/>
        <v>0</v>
      </c>
      <c r="BY64" s="16">
        <f t="shared" si="117"/>
        <v>5321863</v>
      </c>
      <c r="BZ64" s="16">
        <f t="shared" si="117"/>
        <v>3257609</v>
      </c>
      <c r="CA64" s="17">
        <f>SUM(BW64:BZ64)</f>
        <v>8693905</v>
      </c>
    </row>
    <row r="65" spans="1:79" x14ac:dyDescent="0.25">
      <c r="A65" s="30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/>
      <c r="AT65" s="18"/>
      <c r="AU65" s="18">
        <v>0.125</v>
      </c>
      <c r="AV65" s="18">
        <v>5.3999999999999999E-2</v>
      </c>
      <c r="AW65" s="18">
        <f>SUM(AS65:AV65)</f>
        <v>0.17899999999999999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0.91700000000000004</v>
      </c>
      <c r="BZ65" s="18">
        <f t="shared" si="117"/>
        <v>0.39399999999999996</v>
      </c>
      <c r="CA65" s="18">
        <f>SUM(BW65:BZ65)</f>
        <v>1.3109999999999999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0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/>
      <c r="AT68" s="16"/>
      <c r="AU68" s="16">
        <v>1182267</v>
      </c>
      <c r="AV68" s="16"/>
      <c r="AW68" s="17">
        <f>SUM(AS68:AV68)</f>
        <v>1182267</v>
      </c>
      <c r="AY68" s="16"/>
      <c r="AZ68" s="16"/>
      <c r="BA68" s="16">
        <v>774393</v>
      </c>
      <c r="BB68" s="16"/>
      <c r="BC68" s="17">
        <f>SUM(AY68:BB68)</f>
        <v>774393</v>
      </c>
      <c r="BE68" s="16"/>
      <c r="BF68" s="16"/>
      <c r="BG68" s="16">
        <v>996121</v>
      </c>
      <c r="BH68" s="16">
        <v>2</v>
      </c>
      <c r="BI68" s="17">
        <f>SUM(BE68:BH68)</f>
        <v>996123</v>
      </c>
      <c r="BK68" s="16"/>
      <c r="BL68" s="16"/>
      <c r="BM68" s="16">
        <v>1634697</v>
      </c>
      <c r="BN68" s="16">
        <v>4</v>
      </c>
      <c r="BO68" s="17">
        <f>SUM(BK68:BN68)</f>
        <v>1634701</v>
      </c>
      <c r="BQ68" s="16"/>
      <c r="BR68" s="16"/>
      <c r="BS68" s="16">
        <v>1704828</v>
      </c>
      <c r="BT68" s="16">
        <v>1</v>
      </c>
      <c r="BU68" s="17">
        <f>SUM(BQ68:BT68)</f>
        <v>1704829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16406701</v>
      </c>
      <c r="BZ68" s="16">
        <f t="shared" si="118"/>
        <v>7</v>
      </c>
      <c r="CA68" s="17">
        <f>SUM(BW68:BZ68)</f>
        <v>16406708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30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>
        <v>1910043</v>
      </c>
      <c r="AT72" s="16">
        <v>2227632</v>
      </c>
      <c r="AU72" s="16">
        <v>3101752</v>
      </c>
      <c r="AV72" s="16"/>
      <c r="AW72" s="17">
        <f>SUM(AS72:AV72)</f>
        <v>7239427</v>
      </c>
      <c r="AY72" s="16">
        <v>1815044</v>
      </c>
      <c r="AZ72" s="16">
        <v>1908262</v>
      </c>
      <c r="BA72" s="16">
        <v>2975734</v>
      </c>
      <c r="BB72" s="16"/>
      <c r="BC72" s="17">
        <f>SUM(AY72:BB72)</f>
        <v>6699040</v>
      </c>
      <c r="BE72" s="16">
        <v>1886887</v>
      </c>
      <c r="BF72" s="16">
        <v>2027880</v>
      </c>
      <c r="BG72" s="16">
        <v>3061010</v>
      </c>
      <c r="BH72" s="16"/>
      <c r="BI72" s="17">
        <f>SUM(BE72:BH72)</f>
        <v>6975777</v>
      </c>
      <c r="BK72" s="16">
        <v>1805945</v>
      </c>
      <c r="BL72" s="16">
        <v>1968535</v>
      </c>
      <c r="BM72" s="16">
        <v>3247252</v>
      </c>
      <c r="BN72" s="16"/>
      <c r="BO72" s="17">
        <f>SUM(BK72:BN72)</f>
        <v>7021732</v>
      </c>
      <c r="BQ72" s="16">
        <v>1928635</v>
      </c>
      <c r="BR72" s="16">
        <v>2018790</v>
      </c>
      <c r="BS72" s="16">
        <v>3353277</v>
      </c>
      <c r="BT72" s="16"/>
      <c r="BU72" s="17">
        <f>SUM(BQ72:BT72)</f>
        <v>7300702</v>
      </c>
      <c r="BW72" s="16">
        <f t="shared" ref="BW72:BZ73" si="119">C72+I72+O72+U72+AA72+AG72+AM72+AS72+AY72+BE72+BK72+BQ72</f>
        <v>22148530</v>
      </c>
      <c r="BX72" s="16">
        <f t="shared" si="119"/>
        <v>22562433</v>
      </c>
      <c r="BY72" s="16">
        <f t="shared" si="119"/>
        <v>38405629</v>
      </c>
      <c r="BZ72" s="16">
        <f t="shared" si="119"/>
        <v>0</v>
      </c>
      <c r="CA72" s="17">
        <f>SUM(BW72:BZ72)</f>
        <v>83116592</v>
      </c>
    </row>
    <row r="73" spans="1:79" x14ac:dyDescent="0.25">
      <c r="A73" s="30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30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13657</v>
      </c>
      <c r="AT76" s="16">
        <v>2325</v>
      </c>
      <c r="AU76" s="16">
        <v>206618</v>
      </c>
      <c r="AV76" s="16">
        <v>182061</v>
      </c>
      <c r="AW76" s="17">
        <f>SUM(AS76:AV76)</f>
        <v>404661</v>
      </c>
      <c r="AY76" s="16">
        <v>10953</v>
      </c>
      <c r="AZ76" s="16">
        <v>2136</v>
      </c>
      <c r="BA76" s="16">
        <v>209091</v>
      </c>
      <c r="BB76" s="16">
        <v>168286</v>
      </c>
      <c r="BC76" s="17">
        <f>SUM(AY76:BB76)</f>
        <v>390466</v>
      </c>
      <c r="BE76" s="16">
        <v>11422</v>
      </c>
      <c r="BF76" s="16">
        <v>2127</v>
      </c>
      <c r="BG76" s="16">
        <v>259994</v>
      </c>
      <c r="BH76" s="16">
        <v>215919</v>
      </c>
      <c r="BI76" s="17">
        <f>SUM(BE76:BH76)</f>
        <v>489462</v>
      </c>
      <c r="BK76" s="16">
        <v>10726</v>
      </c>
      <c r="BL76" s="16">
        <v>2007</v>
      </c>
      <c r="BM76" s="16">
        <v>292076</v>
      </c>
      <c r="BN76" s="16">
        <v>227827</v>
      </c>
      <c r="BO76" s="17">
        <f>SUM(BK76:BN76)</f>
        <v>532636</v>
      </c>
      <c r="BQ76" s="16">
        <v>10390</v>
      </c>
      <c r="BR76" s="16">
        <v>2008</v>
      </c>
      <c r="BS76" s="16">
        <v>274438</v>
      </c>
      <c r="BT76" s="16">
        <v>235249</v>
      </c>
      <c r="BU76" s="17">
        <f>SUM(BQ76:BT76)</f>
        <v>522085</v>
      </c>
      <c r="BW76" s="16">
        <f t="shared" ref="BW76:BZ77" si="120">C76+I76+O76+U76+AA76+AG76+AM76+AS76+AY76+BE76+BK76+BQ76</f>
        <v>130811</v>
      </c>
      <c r="BX76" s="16">
        <f t="shared" si="120"/>
        <v>25365</v>
      </c>
      <c r="BY76" s="16">
        <f t="shared" si="120"/>
        <v>2634601</v>
      </c>
      <c r="BZ76" s="16">
        <f t="shared" si="120"/>
        <v>2208294</v>
      </c>
      <c r="CA76" s="17">
        <f>SUM(BW76:BZ76)</f>
        <v>4999071</v>
      </c>
    </row>
    <row r="77" spans="1:79" x14ac:dyDescent="0.25">
      <c r="A77" s="30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/>
      <c r="AT77" s="18"/>
      <c r="AU77" s="18">
        <v>6.9000000000000006E-2</v>
      </c>
      <c r="AV77" s="18">
        <v>0.14799999999999999</v>
      </c>
      <c r="AW77" s="18">
        <f>SUM(AS77:AV77)</f>
        <v>0.217</v>
      </c>
      <c r="AY77" s="18"/>
      <c r="AZ77" s="18"/>
      <c r="BA77" s="18">
        <v>0.11799999999999999</v>
      </c>
      <c r="BB77" s="18">
        <v>5.8000000000000003E-2</v>
      </c>
      <c r="BC77" s="18">
        <f>SUM(AY77:BB77)</f>
        <v>0.17599999999999999</v>
      </c>
      <c r="BE77" s="18"/>
      <c r="BF77" s="18"/>
      <c r="BG77" s="18">
        <v>6.6000000000000003E-2</v>
      </c>
      <c r="BH77" s="18">
        <v>0.14399999999999999</v>
      </c>
      <c r="BI77" s="18">
        <f>SUM(BE77:BH77)</f>
        <v>0.21</v>
      </c>
      <c r="BK77" s="18"/>
      <c r="BL77" s="18"/>
      <c r="BM77" s="18">
        <v>6.5000000000000002E-2</v>
      </c>
      <c r="BN77" s="18">
        <v>0.15</v>
      </c>
      <c r="BO77" s="18">
        <f>SUM(BK77:BN77)</f>
        <v>0.215</v>
      </c>
      <c r="BQ77" s="18"/>
      <c r="BR77" s="18"/>
      <c r="BS77" s="18">
        <v>6.9000000000000006E-2</v>
      </c>
      <c r="BT77" s="18">
        <v>0.14399999999999999</v>
      </c>
      <c r="BU77" s="18">
        <f>SUM(BQ77:BT77)</f>
        <v>0.21299999999999999</v>
      </c>
      <c r="BW77" s="18">
        <f t="shared" si="120"/>
        <v>0</v>
      </c>
      <c r="BX77" s="18">
        <f t="shared" si="120"/>
        <v>0</v>
      </c>
      <c r="BY77" s="18">
        <f t="shared" si="120"/>
        <v>0.84199999999999986</v>
      </c>
      <c r="BZ77" s="18">
        <f t="shared" si="120"/>
        <v>1.5909999999999997</v>
      </c>
      <c r="CA77" s="18">
        <f>SUM(BW77:BZ77)</f>
        <v>2.4329999999999998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30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/>
      <c r="AT80" s="16"/>
      <c r="AU80" s="16">
        <v>351713</v>
      </c>
      <c r="AV80" s="16"/>
      <c r="AW80" s="17">
        <f>SUM(AS80:AV80)</f>
        <v>351713</v>
      </c>
      <c r="AY80" s="16"/>
      <c r="AZ80" s="16"/>
      <c r="BA80" s="16">
        <v>322186</v>
      </c>
      <c r="BB80" s="16"/>
      <c r="BC80" s="17">
        <f>SUM(AY80:BB80)</f>
        <v>322186</v>
      </c>
      <c r="BE80" s="16"/>
      <c r="BF80" s="16"/>
      <c r="BG80" s="16">
        <v>330711</v>
      </c>
      <c r="BH80" s="16"/>
      <c r="BI80" s="17">
        <f>SUM(BE80:BH80)</f>
        <v>330711</v>
      </c>
      <c r="BK80" s="16"/>
      <c r="BL80" s="16"/>
      <c r="BM80" s="16">
        <v>429461</v>
      </c>
      <c r="BN80" s="16"/>
      <c r="BO80" s="17">
        <f>SUM(BK80:BN80)</f>
        <v>429461</v>
      </c>
      <c r="BQ80" s="16"/>
      <c r="BR80" s="16"/>
      <c r="BS80" s="16">
        <v>445975</v>
      </c>
      <c r="BT80" s="16"/>
      <c r="BU80" s="17">
        <f>SUM(BQ80:BT80)</f>
        <v>445975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4160549</v>
      </c>
      <c r="BZ80" s="16">
        <f t="shared" ref="BZ80:BZ81" si="124">F80+L80+R80+X80+AD80+AJ80+AP80+AV80+BB80+BH80+BN80+BT80</f>
        <v>0</v>
      </c>
      <c r="CA80" s="17">
        <f>SUM(BW80:BZ80)</f>
        <v>4160549</v>
      </c>
    </row>
    <row r="81" spans="1:79" ht="18.75" customHeight="1" x14ac:dyDescent="0.25">
      <c r="A81" s="30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/>
      <c r="AT84" s="16"/>
      <c r="AU84" s="16">
        <v>55688</v>
      </c>
      <c r="AV84" s="16">
        <v>66784</v>
      </c>
      <c r="AW84" s="17">
        <f>SUM(AS84:AV84)</f>
        <v>122472</v>
      </c>
      <c r="AY84" s="16"/>
      <c r="AZ84" s="16"/>
      <c r="BA84" s="16">
        <v>63566</v>
      </c>
      <c r="BB84" s="16">
        <v>92801</v>
      </c>
      <c r="BC84" s="17">
        <f>SUM(AY84:BB84)</f>
        <v>156367</v>
      </c>
      <c r="BE84" s="16"/>
      <c r="BF84" s="16"/>
      <c r="BG84" s="16">
        <v>106884</v>
      </c>
      <c r="BH84" s="16">
        <v>116864</v>
      </c>
      <c r="BI84" s="17">
        <f>SUM(BE84:BH84)</f>
        <v>223748</v>
      </c>
      <c r="BK84" s="16"/>
      <c r="BL84" s="16"/>
      <c r="BM84" s="16">
        <v>101060</v>
      </c>
      <c r="BN84" s="16">
        <v>118363</v>
      </c>
      <c r="BO84" s="17">
        <f>SUM(BK84:BN84)</f>
        <v>219423</v>
      </c>
      <c r="BQ84" s="16"/>
      <c r="BR84" s="16"/>
      <c r="BS84" s="16">
        <v>101881</v>
      </c>
      <c r="BT84" s="16">
        <v>118511</v>
      </c>
      <c r="BU84" s="17">
        <f>SUM(BQ84:BT84)</f>
        <v>220392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511631</v>
      </c>
      <c r="BZ84" s="16">
        <f t="shared" ref="BZ84:BZ85" si="128">F84+L84+R84+X84+AD84+AJ84+AP84+AV84+BB84+BH84+BN84+BT84</f>
        <v>535029</v>
      </c>
      <c r="CA84" s="17">
        <f>SUM(BW84:BZ84)</f>
        <v>1046660</v>
      </c>
    </row>
    <row r="85" spans="1:79" x14ac:dyDescent="0.25">
      <c r="A85" s="30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/>
      <c r="AT85" s="18"/>
      <c r="AU85" s="18">
        <v>0.06</v>
      </c>
      <c r="AV85" s="18">
        <v>6.0000000000000001E-3</v>
      </c>
      <c r="AW85" s="18">
        <f>SUM(AS85:AV85)</f>
        <v>6.6000000000000003E-2</v>
      </c>
      <c r="AY85" s="18"/>
      <c r="AZ85" s="18"/>
      <c r="BA85" s="18">
        <v>6.9000000000000006E-2</v>
      </c>
      <c r="BB85" s="18">
        <v>6.0000000000000001E-3</v>
      </c>
      <c r="BC85" s="18">
        <f>SUM(AY85:BB85)</f>
        <v>7.5000000000000011E-2</v>
      </c>
      <c r="BE85" s="18"/>
      <c r="BF85" s="18"/>
      <c r="BG85" s="18">
        <v>0.107</v>
      </c>
      <c r="BH85" s="18">
        <v>4.0000000000000001E-3</v>
      </c>
      <c r="BI85" s="18">
        <f>SUM(BE85:BH85)</f>
        <v>0.111</v>
      </c>
      <c r="BK85" s="18"/>
      <c r="BL85" s="18"/>
      <c r="BM85" s="18">
        <v>0.11700000000000001</v>
      </c>
      <c r="BN85" s="18">
        <v>3.0000000000000001E-3</v>
      </c>
      <c r="BO85" s="18">
        <f>SUM(BK85:BN85)</f>
        <v>0.12000000000000001</v>
      </c>
      <c r="BQ85" s="18"/>
      <c r="BR85" s="18"/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0.45799999999999996</v>
      </c>
      <c r="BZ85" s="18">
        <f t="shared" si="128"/>
        <v>2.5000000000000001E-2</v>
      </c>
      <c r="CA85" s="18">
        <f>SUM(BW85:BZ85)</f>
        <v>0.48299999999999998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30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/>
      <c r="AT88" s="16"/>
      <c r="AU88" s="16">
        <v>618266</v>
      </c>
      <c r="AV88" s="16">
        <v>57264</v>
      </c>
      <c r="AW88" s="17">
        <f>SUM(AS88:AV88)</f>
        <v>675530</v>
      </c>
      <c r="AY88" s="16"/>
      <c r="AZ88" s="16"/>
      <c r="BA88" s="16">
        <v>540919</v>
      </c>
      <c r="BB88" s="16">
        <v>45669</v>
      </c>
      <c r="BC88" s="17">
        <f>SUM(AY88:BB88)</f>
        <v>586588</v>
      </c>
      <c r="BE88" s="16"/>
      <c r="BF88" s="16"/>
      <c r="BG88" s="16">
        <v>666242</v>
      </c>
      <c r="BH88" s="16">
        <v>59140</v>
      </c>
      <c r="BI88" s="17">
        <f>SUM(BE88:BH88)</f>
        <v>725382</v>
      </c>
      <c r="BK88" s="16"/>
      <c r="BL88" s="16"/>
      <c r="BM88" s="16">
        <v>586141</v>
      </c>
      <c r="BN88" s="16">
        <v>62062</v>
      </c>
      <c r="BO88" s="17">
        <f>SUM(BK88:BN88)</f>
        <v>648203</v>
      </c>
      <c r="BQ88" s="16"/>
      <c r="BR88" s="16"/>
      <c r="BS88" s="16">
        <v>653835</v>
      </c>
      <c r="BT88" s="16">
        <v>60828</v>
      </c>
      <c r="BU88" s="17">
        <f>SUM(BQ88:BT88)</f>
        <v>714663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6686871</v>
      </c>
      <c r="BZ88" s="16">
        <f t="shared" ref="BZ88:BZ89" si="132">F88+L88+R88+X88+AD88+AJ88+AP88+AV88+BB88+BH88+BN88+BT88</f>
        <v>631307</v>
      </c>
      <c r="CA88" s="17">
        <f>SUM(BW88:BZ88)</f>
        <v>7318178</v>
      </c>
    </row>
    <row r="89" spans="1:79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/>
      <c r="AT89" s="18"/>
      <c r="AU89" s="18">
        <v>7.6899999999999996E-2</v>
      </c>
      <c r="AV89" s="18"/>
      <c r="AW89" s="18">
        <f>SUM(AS89:AV89)</f>
        <v>7.6899999999999996E-2</v>
      </c>
      <c r="AY89" s="18"/>
      <c r="AZ89" s="18"/>
      <c r="BA89" s="18">
        <v>6.3700000000000007E-2</v>
      </c>
      <c r="BB89" s="18"/>
      <c r="BC89" s="18">
        <f>SUM(AY89:BB89)</f>
        <v>6.3700000000000007E-2</v>
      </c>
      <c r="BE89" s="18"/>
      <c r="BF89" s="18"/>
      <c r="BG89" s="18">
        <v>6.6699999999999995E-2</v>
      </c>
      <c r="BH89" s="18"/>
      <c r="BI89" s="18">
        <f>SUM(BE89:BH89)</f>
        <v>6.6699999999999995E-2</v>
      </c>
      <c r="BK89" s="18"/>
      <c r="BL89" s="18"/>
      <c r="BM89" s="18">
        <v>6.5600000000000006E-2</v>
      </c>
      <c r="BN89" s="18"/>
      <c r="BO89" s="18">
        <f>SUM(BK89:BN89)</f>
        <v>6.5600000000000006E-2</v>
      </c>
      <c r="BQ89" s="18"/>
      <c r="BR89" s="18"/>
      <c r="BS89" s="18">
        <v>5.9799999999999999E-2</v>
      </c>
      <c r="BT89" s="18"/>
      <c r="BU89" s="18">
        <f>SUM(BQ89:BT89)</f>
        <v>5.9799999999999999E-2</v>
      </c>
      <c r="BW89" s="18">
        <f t="shared" si="129"/>
        <v>0</v>
      </c>
      <c r="BX89" s="18">
        <f t="shared" si="130"/>
        <v>0</v>
      </c>
      <c r="BY89" s="18">
        <f t="shared" si="131"/>
        <v>0.75809999999999989</v>
      </c>
      <c r="BZ89" s="18">
        <f t="shared" si="132"/>
        <v>0</v>
      </c>
      <c r="CA89" s="18">
        <f>SUM(BW89:BZ89)</f>
        <v>0.75809999999999989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/>
      <c r="AT92" s="16"/>
      <c r="AU92" s="16">
        <v>267996</v>
      </c>
      <c r="AV92" s="16">
        <v>235422</v>
      </c>
      <c r="AW92" s="17">
        <f>SUM(AS92:AV92)</f>
        <v>503418</v>
      </c>
      <c r="AY92" s="16"/>
      <c r="AZ92" s="16"/>
      <c r="BA92" s="16">
        <v>239235</v>
      </c>
      <c r="BB92" s="16">
        <v>213769</v>
      </c>
      <c r="BC92" s="17">
        <f>SUM(AY92:BB92)</f>
        <v>453004</v>
      </c>
      <c r="BE92" s="16"/>
      <c r="BF92" s="16"/>
      <c r="BG92" s="16">
        <v>266312</v>
      </c>
      <c r="BH92" s="16">
        <v>233000</v>
      </c>
      <c r="BI92" s="17">
        <f>SUM(BE92:BH92)</f>
        <v>499312</v>
      </c>
      <c r="BK92" s="16"/>
      <c r="BL92" s="16"/>
      <c r="BM92" s="16">
        <v>278875</v>
      </c>
      <c r="BN92" s="16">
        <v>256707</v>
      </c>
      <c r="BO92" s="17">
        <f>SUM(BK92:BN92)</f>
        <v>535582</v>
      </c>
      <c r="BQ92" s="16"/>
      <c r="BR92" s="16"/>
      <c r="BS92" s="16">
        <v>308947</v>
      </c>
      <c r="BT92" s="16">
        <v>292049</v>
      </c>
      <c r="BU92" s="17">
        <f>SUM(BQ92:BT92)</f>
        <v>600996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1889674</v>
      </c>
      <c r="BZ92" s="16">
        <f t="shared" ref="BZ92:BZ93" si="136">F92+L92+R92+X92+AD92+AJ92+AP92+AV92+BB92+BH92+BN92+BT92</f>
        <v>1614225</v>
      </c>
      <c r="CA92" s="17">
        <f>SUM(BW92:BZ92)</f>
        <v>3503899</v>
      </c>
    </row>
    <row r="93" spans="1:79" ht="18" customHeight="1" x14ac:dyDescent="0.25">
      <c r="A93" s="30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/>
      <c r="AT96" s="16"/>
      <c r="AU96" s="16">
        <v>590060</v>
      </c>
      <c r="AV96" s="16"/>
      <c r="AW96" s="17">
        <f>SUM(AS96:AV96)</f>
        <v>590060</v>
      </c>
      <c r="AY96" s="16"/>
      <c r="AZ96" s="16"/>
      <c r="BA96" s="16">
        <v>577066</v>
      </c>
      <c r="BB96" s="16"/>
      <c r="BC96" s="17">
        <f>SUM(AY96:BB96)</f>
        <v>577066</v>
      </c>
      <c r="BE96" s="16"/>
      <c r="BF96" s="16"/>
      <c r="BG96" s="16">
        <v>594977</v>
      </c>
      <c r="BH96" s="16"/>
      <c r="BI96" s="17">
        <f>SUM(BE96:BH96)</f>
        <v>594977</v>
      </c>
      <c r="BK96" s="16"/>
      <c r="BL96" s="16"/>
      <c r="BM96" s="16">
        <v>559101</v>
      </c>
      <c r="BN96" s="16"/>
      <c r="BO96" s="17">
        <f>SUM(BK96:BN96)</f>
        <v>559101</v>
      </c>
      <c r="BQ96" s="16"/>
      <c r="BR96" s="16"/>
      <c r="BS96" s="16">
        <v>580606</v>
      </c>
      <c r="BT96" s="16"/>
      <c r="BU96" s="17">
        <f>SUM(BQ96:BT96)</f>
        <v>580606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5177948</v>
      </c>
      <c r="BZ96" s="16">
        <f t="shared" ref="BZ96:BZ97" si="140">F96+L96+R96+X96+AD96+AJ96+AP96+AV96+BB96+BH96+BN96+BT96</f>
        <v>0</v>
      </c>
      <c r="CA96" s="17">
        <f>SUM(BW96:BZ96)</f>
        <v>5177948</v>
      </c>
    </row>
    <row r="97" spans="1:79" ht="18" customHeight="1" x14ac:dyDescent="0.25">
      <c r="A97" s="30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/>
      <c r="AT97" s="18"/>
      <c r="AU97" s="18">
        <v>0.80600000000000005</v>
      </c>
      <c r="AV97" s="18"/>
      <c r="AW97" s="18">
        <f>SUM(AS97:AV97)</f>
        <v>0.80600000000000005</v>
      </c>
      <c r="AY97" s="18"/>
      <c r="AZ97" s="18"/>
      <c r="BA97" s="18">
        <v>0.80300000000000005</v>
      </c>
      <c r="BB97" s="18"/>
      <c r="BC97" s="18">
        <f>SUM(AY97:BB97)</f>
        <v>0.80300000000000005</v>
      </c>
      <c r="BE97" s="18"/>
      <c r="BF97" s="18"/>
      <c r="BG97" s="18">
        <v>0.80800000000000005</v>
      </c>
      <c r="BH97" s="18"/>
      <c r="BI97" s="18">
        <f>SUM(BE97:BH97)</f>
        <v>0.80800000000000005</v>
      </c>
      <c r="BK97" s="18"/>
      <c r="BL97" s="18"/>
      <c r="BM97" s="18">
        <v>0.79600000000000004</v>
      </c>
      <c r="BN97" s="18"/>
      <c r="BO97" s="18">
        <f>SUM(BK97:BN97)</f>
        <v>0.79600000000000004</v>
      </c>
      <c r="BQ97" s="18"/>
      <c r="BR97" s="18"/>
      <c r="BS97" s="18">
        <v>0.79900000000000004</v>
      </c>
      <c r="BT97" s="18"/>
      <c r="BU97" s="18">
        <f>SUM(BQ97:BT97)</f>
        <v>0.79900000000000004</v>
      </c>
      <c r="BW97" s="18">
        <f t="shared" si="137"/>
        <v>0</v>
      </c>
      <c r="BX97" s="18">
        <f t="shared" si="138"/>
        <v>0</v>
      </c>
      <c r="BY97" s="18">
        <f t="shared" si="139"/>
        <v>6.3730000000000002</v>
      </c>
      <c r="BZ97" s="18">
        <f t="shared" si="140"/>
        <v>0</v>
      </c>
      <c r="CA97" s="18">
        <f>SUM(BW97:BZ97)</f>
        <v>6.3730000000000002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/>
      <c r="AT100" s="16"/>
      <c r="AU100" s="16"/>
      <c r="AV100" s="16">
        <v>18987</v>
      </c>
      <c r="AW100" s="17">
        <f>SUM(AS100:AV100)</f>
        <v>18987</v>
      </c>
      <c r="AY100" s="16"/>
      <c r="AZ100" s="16"/>
      <c r="BA100" s="16"/>
      <c r="BB100" s="16">
        <v>18423</v>
      </c>
      <c r="BC100" s="17">
        <f>SUM(AY100:BB100)</f>
        <v>18423</v>
      </c>
      <c r="BE100" s="16"/>
      <c r="BF100" s="16"/>
      <c r="BG100" s="16">
        <v>14286</v>
      </c>
      <c r="BH100" s="16">
        <v>115554</v>
      </c>
      <c r="BI100" s="17">
        <f>SUM(BE100:BH100)</f>
        <v>129840</v>
      </c>
      <c r="BK100" s="16"/>
      <c r="BL100" s="16"/>
      <c r="BM100" s="16">
        <v>9932</v>
      </c>
      <c r="BN100" s="16">
        <v>115682</v>
      </c>
      <c r="BO100" s="17">
        <f>SUM(BK100:BN100)</f>
        <v>125614</v>
      </c>
      <c r="BQ100" s="16"/>
      <c r="BR100" s="16"/>
      <c r="BS100" s="16">
        <v>12588</v>
      </c>
      <c r="BT100" s="16">
        <v>118095</v>
      </c>
      <c r="BU100" s="17">
        <f>SUM(BQ100:BT100)</f>
        <v>130683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36806</v>
      </c>
      <c r="BZ100" s="16">
        <f t="shared" ref="BZ100:BZ101" si="144">F100+L100+R100+X100+AD100+AJ100+AP100+AV100+BB100+BH100+BN100+BT100</f>
        <v>464228</v>
      </c>
      <c r="CA100" s="17">
        <f>SUM(BW100:BZ100)</f>
        <v>501034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/>
      <c r="AT101" s="18"/>
      <c r="AU101" s="18"/>
      <c r="AV101" s="18">
        <v>2.0747999999999999E-2</v>
      </c>
      <c r="AW101" s="18">
        <f>SUM(AS101:AV101)</f>
        <v>2.0747999999999999E-2</v>
      </c>
      <c r="AY101" s="18"/>
      <c r="AZ101" s="18"/>
      <c r="BA101" s="18"/>
      <c r="BB101" s="18">
        <v>2.0285999999999998E-2</v>
      </c>
      <c r="BC101" s="18">
        <f>SUM(AY101:BB101)</f>
        <v>2.0285999999999998E-2</v>
      </c>
      <c r="BE101" s="18"/>
      <c r="BF101" s="18"/>
      <c r="BG101" s="18">
        <v>9.4120000000000002E-3</v>
      </c>
      <c r="BH101" s="18">
        <v>0.1080573</v>
      </c>
      <c r="BI101" s="18">
        <f>SUM(BE101:BH101)</f>
        <v>0.1174693</v>
      </c>
      <c r="BK101" s="18"/>
      <c r="BL101" s="18"/>
      <c r="BM101" s="18">
        <v>9.1979999999999996E-3</v>
      </c>
      <c r="BN101" s="18">
        <v>0.110925</v>
      </c>
      <c r="BO101" s="18">
        <f>SUM(BK101:BN101)</f>
        <v>0.12012299999999999</v>
      </c>
      <c r="BQ101" s="18"/>
      <c r="BR101" s="18"/>
      <c r="BS101" s="18">
        <v>9.3100000000000006E-3</v>
      </c>
      <c r="BT101" s="18">
        <f>0.00291+0.004633+0.10835</f>
        <v>0.115893</v>
      </c>
      <c r="BU101" s="18">
        <f>SUM(BQ101:BT101)</f>
        <v>0.12520300000000001</v>
      </c>
      <c r="BW101" s="18">
        <f t="shared" si="141"/>
        <v>0</v>
      </c>
      <c r="BX101" s="18">
        <f t="shared" si="142"/>
        <v>0</v>
      </c>
      <c r="BY101" s="18">
        <f t="shared" si="143"/>
        <v>2.792E-2</v>
      </c>
      <c r="BZ101" s="18">
        <f t="shared" si="144"/>
        <v>0.46163030000000005</v>
      </c>
      <c r="CA101" s="18">
        <f>SUM(BW101:BZ101)</f>
        <v>0.48955030000000005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/>
      <c r="AT104" s="16"/>
      <c r="AU104" s="16">
        <v>9795</v>
      </c>
      <c r="AV104" s="16">
        <v>5114</v>
      </c>
      <c r="AW104" s="17">
        <f>SUM(AS104:AV104)</f>
        <v>14909</v>
      </c>
      <c r="AY104" s="16"/>
      <c r="AZ104" s="16"/>
      <c r="BA104" s="16">
        <v>16362</v>
      </c>
      <c r="BB104" s="16">
        <v>13585</v>
      </c>
      <c r="BC104" s="17">
        <f>SUM(AY104:BB104)</f>
        <v>29947</v>
      </c>
      <c r="BE104" s="16"/>
      <c r="BF104" s="16"/>
      <c r="BG104" s="16">
        <v>10653</v>
      </c>
      <c r="BH104" s="16">
        <v>13266</v>
      </c>
      <c r="BI104" s="17">
        <f>SUM(BE104:BH104)</f>
        <v>23919</v>
      </c>
      <c r="BK104" s="16"/>
      <c r="BL104" s="16"/>
      <c r="BM104" s="16">
        <v>10125</v>
      </c>
      <c r="BN104" s="16">
        <v>12564</v>
      </c>
      <c r="BO104" s="17">
        <f>SUM(BK104:BN104)</f>
        <v>22689</v>
      </c>
      <c r="BQ104" s="16"/>
      <c r="BR104" s="16"/>
      <c r="BS104" s="16">
        <v>9998</v>
      </c>
      <c r="BT104" s="16">
        <v>13151</v>
      </c>
      <c r="BU104" s="17">
        <f>SUM(BQ104:BT104)</f>
        <v>23149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56933</v>
      </c>
      <c r="BZ104" s="16">
        <f t="shared" ref="BZ104:BZ105" si="148">F104+L104+R104+X104+AD104+AJ104+AP104+AV104+BB104+BH104+BN104+BT104</f>
        <v>61160</v>
      </c>
      <c r="CA104" s="17">
        <f>SUM(BW104:BZ104)</f>
        <v>118093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/>
      <c r="AT105" s="18"/>
      <c r="AU105" s="18">
        <v>1.4E-2</v>
      </c>
      <c r="AV105" s="18">
        <v>7.0000000000000001E-3</v>
      </c>
      <c r="AW105" s="18">
        <f>SUM(AS105:AV105)</f>
        <v>2.1000000000000001E-2</v>
      </c>
      <c r="AY105" s="18"/>
      <c r="AZ105" s="18"/>
      <c r="BA105" s="18">
        <v>1.0999999999999999E-2</v>
      </c>
      <c r="BB105" s="18">
        <v>2.1999999999999999E-2</v>
      </c>
      <c r="BC105" s="18">
        <f>SUM(AY105:BB105)</f>
        <v>3.3000000000000002E-2</v>
      </c>
      <c r="BE105" s="18"/>
      <c r="BF105" s="18"/>
      <c r="BG105" s="18">
        <v>1E-3</v>
      </c>
      <c r="BH105" s="18">
        <v>2.1000000000000001E-2</v>
      </c>
      <c r="BI105" s="18">
        <f>SUM(BE105:BH105)</f>
        <v>2.2000000000000002E-2</v>
      </c>
      <c r="BK105" s="18"/>
      <c r="BL105" s="18"/>
      <c r="BM105" s="18">
        <v>1.1999999999999999E-3</v>
      </c>
      <c r="BN105" s="18">
        <v>2.0999999999999999E-3</v>
      </c>
      <c r="BO105" s="18">
        <f>SUM(BK105:BN105)</f>
        <v>3.3E-3</v>
      </c>
      <c r="BQ105" s="18"/>
      <c r="BR105" s="18"/>
      <c r="BS105" s="18">
        <v>1.1000000000000001E-3</v>
      </c>
      <c r="BT105" s="18">
        <v>2.0999999999999999E-3</v>
      </c>
      <c r="BU105" s="18">
        <f>SUM(BQ105:BT105)</f>
        <v>3.1999999999999997E-3</v>
      </c>
      <c r="BW105" s="18">
        <f t="shared" si="145"/>
        <v>0</v>
      </c>
      <c r="BX105" s="18">
        <f t="shared" si="146"/>
        <v>0</v>
      </c>
      <c r="BY105" s="18">
        <f t="shared" si="147"/>
        <v>2.8300000000000002E-2</v>
      </c>
      <c r="BZ105" s="18">
        <f t="shared" si="148"/>
        <v>6.0200000000000004E-2</v>
      </c>
      <c r="CA105" s="18">
        <f>SUM(BW105:BZ105)</f>
        <v>8.8500000000000009E-2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/>
      <c r="X108" s="16"/>
      <c r="Y108" s="17">
        <f>SUM(U108:X108)</f>
        <v>0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>
        <v>21480</v>
      </c>
      <c r="AV108" s="16">
        <v>124315</v>
      </c>
      <c r="AW108" s="17">
        <f>SUM(AS108:AV108)</f>
        <v>145795</v>
      </c>
      <c r="AY108" s="16"/>
      <c r="AZ108" s="16"/>
      <c r="BA108" s="16">
        <v>13240</v>
      </c>
      <c r="BB108" s="16">
        <v>79799</v>
      </c>
      <c r="BC108" s="17">
        <f>SUM(AY108:BB108)</f>
        <v>93039</v>
      </c>
      <c r="BE108" s="16"/>
      <c r="BF108" s="16"/>
      <c r="BG108" s="16">
        <v>13200</v>
      </c>
      <c r="BH108" s="16">
        <v>68642</v>
      </c>
      <c r="BI108" s="17">
        <f>SUM(BE108:BH108)</f>
        <v>81842</v>
      </c>
      <c r="BK108" s="16"/>
      <c r="BL108" s="16"/>
      <c r="BM108" s="16">
        <v>12160</v>
      </c>
      <c r="BN108" s="16">
        <v>64442</v>
      </c>
      <c r="BO108" s="17">
        <f>SUM(BK108:BN108)</f>
        <v>76602</v>
      </c>
      <c r="BQ108" s="16"/>
      <c r="BR108" s="16"/>
      <c r="BS108" s="16">
        <v>14960</v>
      </c>
      <c r="BT108" s="16">
        <v>72608</v>
      </c>
      <c r="BU108" s="17">
        <f>SUM(BQ108:BT108)</f>
        <v>87568</v>
      </c>
      <c r="BW108" s="16">
        <f t="shared" ref="BW108:BW109" si="149">C108+I108+O108+U108+AA108+AG108+AM108+AS108+AY108+BE108+BK108+BQ108</f>
        <v>0</v>
      </c>
      <c r="BX108" s="16">
        <f t="shared" ref="BX108:BX109" si="150">D108+J108+P108+V108+AB108+AH108+AN108+AT108+AZ108+BF108+BL108+BR108</f>
        <v>0</v>
      </c>
      <c r="BY108" s="16">
        <f t="shared" ref="BY108:BY109" si="151">E108+K108+Q108+W108+AC108+AI108+AO108+AU108+BA108+BG108+BM108+BS108</f>
        <v>75040</v>
      </c>
      <c r="BZ108" s="16">
        <f t="shared" ref="BZ108:BZ109" si="152">F108+L108+R108+X108+AD108+AJ108+AP108+AV108+BB108+BH108+BN108+BT108</f>
        <v>409806</v>
      </c>
      <c r="CA108" s="17">
        <f>SUM(BW108:BZ108)</f>
        <v>484846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49"/>
        <v>0</v>
      </c>
      <c r="BX109" s="18">
        <f t="shared" si="150"/>
        <v>0</v>
      </c>
      <c r="BY109" s="18">
        <f t="shared" si="151"/>
        <v>0</v>
      </c>
      <c r="BZ109" s="18">
        <f t="shared" si="152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29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29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108:A109"/>
    <mergeCell ref="AB3:AB4"/>
    <mergeCell ref="AC3:AC4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A96:A97"/>
    <mergeCell ref="A100:A101"/>
    <mergeCell ref="A88:A89"/>
    <mergeCell ref="A104:A105"/>
    <mergeCell ref="A56:A57"/>
    <mergeCell ref="A13:A14"/>
    <mergeCell ref="A15:A16"/>
    <mergeCell ref="A19:A20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76:A77"/>
    <mergeCell ref="A54:A55"/>
    <mergeCell ref="A60:A61"/>
    <mergeCell ref="A64:A65"/>
    <mergeCell ref="A68:A69"/>
    <mergeCell ref="A72:A73"/>
    <mergeCell ref="A92:A93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Сергей</cp:lastModifiedBy>
  <dcterms:created xsi:type="dcterms:W3CDTF">2022-11-18T09:53:30Z</dcterms:created>
  <dcterms:modified xsi:type="dcterms:W3CDTF">2024-01-22T07:06:28Z</dcterms:modified>
</cp:coreProperties>
</file>