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!!! УАСУ\Полезный отпуск для сайта. Расскрытие\"/>
    </mc:Choice>
  </mc:AlternateContent>
  <xr:revisionPtr revIDLastSave="0" documentId="13_ncr:1_{45440E4E-D12C-469F-AFE2-1F1702DBB112}" xr6:coauthVersionLast="47" xr6:coauthVersionMax="47" xr10:uidLastSave="{00000000-0000-0000-0000-000000000000}"/>
  <bookViews>
    <workbookView xWindow="3970" yWindow="4520" windowWidth="28160" windowHeight="15410" xr2:uid="{00000000-000D-0000-FFFF-FFFF00000000}"/>
  </bookViews>
  <sheets>
    <sheet name="2025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'2025'!#REF!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1" i="3" l="1"/>
  <c r="BY11" i="3"/>
  <c r="BX11" i="3"/>
  <c r="BZ10" i="3"/>
  <c r="BY10" i="3"/>
  <c r="BX10" i="3"/>
  <c r="BT11" i="3"/>
  <c r="BS11" i="3"/>
  <c r="BR11" i="3"/>
  <c r="BQ11" i="3"/>
  <c r="BT10" i="3"/>
  <c r="BS10" i="3"/>
  <c r="BR10" i="3"/>
  <c r="BQ10" i="3"/>
  <c r="BN11" i="3"/>
  <c r="BM11" i="3"/>
  <c r="BL11" i="3"/>
  <c r="BK11" i="3"/>
  <c r="BN10" i="3"/>
  <c r="BM10" i="3"/>
  <c r="BL10" i="3"/>
  <c r="BK10" i="3"/>
  <c r="BH11" i="3"/>
  <c r="BG11" i="3"/>
  <c r="BF11" i="3"/>
  <c r="BE11" i="3"/>
  <c r="BH10" i="3"/>
  <c r="BG10" i="3"/>
  <c r="BF10" i="3"/>
  <c r="BE10" i="3"/>
  <c r="BB11" i="3"/>
  <c r="BA11" i="3"/>
  <c r="AZ11" i="3"/>
  <c r="AY11" i="3"/>
  <c r="BB10" i="3"/>
  <c r="BA10" i="3"/>
  <c r="AZ10" i="3"/>
  <c r="AY10" i="3"/>
  <c r="AV11" i="3"/>
  <c r="AU11" i="3"/>
  <c r="AT11" i="3"/>
  <c r="AS11" i="3"/>
  <c r="AV10" i="3"/>
  <c r="AU10" i="3"/>
  <c r="AT10" i="3"/>
  <c r="AS10" i="3"/>
  <c r="AP11" i="3"/>
  <c r="AO11" i="3"/>
  <c r="AN11" i="3"/>
  <c r="AM11" i="3"/>
  <c r="AP10" i="3"/>
  <c r="AO10" i="3"/>
  <c r="AN10" i="3"/>
  <c r="AM10" i="3"/>
  <c r="AJ11" i="3"/>
  <c r="AI11" i="3"/>
  <c r="AH11" i="3"/>
  <c r="AG11" i="3"/>
  <c r="AJ10" i="3"/>
  <c r="AI10" i="3"/>
  <c r="AH10" i="3"/>
  <c r="AG10" i="3"/>
  <c r="AD11" i="3"/>
  <c r="AC11" i="3"/>
  <c r="AB11" i="3"/>
  <c r="AA11" i="3"/>
  <c r="AD10" i="3"/>
  <c r="AC10" i="3"/>
  <c r="AB10" i="3"/>
  <c r="AA10" i="3"/>
  <c r="X11" i="3"/>
  <c r="W11" i="3"/>
  <c r="V11" i="3"/>
  <c r="U11" i="3"/>
  <c r="X10" i="3"/>
  <c r="W10" i="3"/>
  <c r="V10" i="3"/>
  <c r="U10" i="3"/>
  <c r="R11" i="3"/>
  <c r="Q11" i="3"/>
  <c r="P11" i="3"/>
  <c r="O11" i="3"/>
  <c r="R10" i="3"/>
  <c r="Q10" i="3"/>
  <c r="P10" i="3"/>
  <c r="O10" i="3"/>
  <c r="L11" i="3"/>
  <c r="K11" i="3"/>
  <c r="J11" i="3"/>
  <c r="I11" i="3"/>
  <c r="L10" i="3"/>
  <c r="K10" i="3"/>
  <c r="J10" i="3"/>
  <c r="I10" i="3"/>
  <c r="D10" i="3"/>
  <c r="E10" i="3"/>
  <c r="F10" i="3"/>
  <c r="D11" i="3"/>
  <c r="E11" i="3"/>
  <c r="F11" i="3"/>
  <c r="C11" i="3"/>
  <c r="C10" i="3"/>
  <c r="BW18" i="3"/>
  <c r="CA18" i="3" s="1"/>
  <c r="BU18" i="3"/>
  <c r="BO18" i="3"/>
  <c r="BI18" i="3"/>
  <c r="BC18" i="3"/>
  <c r="AW18" i="3"/>
  <c r="AQ18" i="3"/>
  <c r="AK18" i="3"/>
  <c r="AE18" i="3"/>
  <c r="Y18" i="3"/>
  <c r="S18" i="3"/>
  <c r="M18" i="3"/>
  <c r="G18" i="3"/>
  <c r="BW17" i="3"/>
  <c r="CA17" i="3" s="1"/>
  <c r="BU17" i="3"/>
  <c r="BO17" i="3"/>
  <c r="BI17" i="3"/>
  <c r="BC17" i="3"/>
  <c r="AW17" i="3"/>
  <c r="AQ17" i="3"/>
  <c r="AK17" i="3"/>
  <c r="AE17" i="3"/>
  <c r="Y17" i="3"/>
  <c r="S17" i="3"/>
  <c r="M17" i="3"/>
  <c r="G17" i="3"/>
  <c r="BT6" i="3" l="1"/>
  <c r="BS6" i="3"/>
  <c r="BR6" i="3"/>
  <c r="BQ6" i="3"/>
  <c r="BT5" i="3"/>
  <c r="BS5" i="3"/>
  <c r="BR5" i="3"/>
  <c r="BQ5" i="3"/>
  <c r="BN6" i="3"/>
  <c r="BM6" i="3"/>
  <c r="BL6" i="3"/>
  <c r="BK6" i="3"/>
  <c r="BN5" i="3"/>
  <c r="BM5" i="3"/>
  <c r="BL5" i="3"/>
  <c r="BK5" i="3"/>
  <c r="BH6" i="3"/>
  <c r="BG6" i="3"/>
  <c r="BF6" i="3"/>
  <c r="BH5" i="3"/>
  <c r="BG5" i="3"/>
  <c r="BF5" i="3"/>
  <c r="BB6" i="3"/>
  <c r="BA6" i="3"/>
  <c r="AZ6" i="3"/>
  <c r="AY6" i="3"/>
  <c r="BB5" i="3"/>
  <c r="BA5" i="3"/>
  <c r="AZ5" i="3"/>
  <c r="AV6" i="3"/>
  <c r="AU6" i="3"/>
  <c r="AT6" i="3"/>
  <c r="AS6" i="3"/>
  <c r="AV5" i="3"/>
  <c r="AU5" i="3"/>
  <c r="AT5" i="3"/>
  <c r="AP6" i="3"/>
  <c r="AO6" i="3"/>
  <c r="AN6" i="3"/>
  <c r="AM6" i="3"/>
  <c r="AP5" i="3"/>
  <c r="AO5" i="3"/>
  <c r="AN5" i="3"/>
  <c r="AM5" i="3"/>
  <c r="AJ6" i="3"/>
  <c r="AI6" i="3"/>
  <c r="AH6" i="3"/>
  <c r="AG6" i="3"/>
  <c r="AJ5" i="3"/>
  <c r="AI5" i="3"/>
  <c r="AH5" i="3"/>
  <c r="AD6" i="3"/>
  <c r="AC6" i="3"/>
  <c r="AB6" i="3"/>
  <c r="AA6" i="3"/>
  <c r="AD5" i="3"/>
  <c r="AC5" i="3"/>
  <c r="AB5" i="3"/>
  <c r="AA5" i="3"/>
  <c r="X6" i="3"/>
  <c r="W6" i="3"/>
  <c r="V6" i="3"/>
  <c r="U6" i="3"/>
  <c r="W5" i="3"/>
  <c r="V5" i="3"/>
  <c r="U5" i="3"/>
  <c r="R6" i="3"/>
  <c r="Q6" i="3"/>
  <c r="P6" i="3"/>
  <c r="O6" i="3"/>
  <c r="Q5" i="3"/>
  <c r="P5" i="3"/>
  <c r="L6" i="3"/>
  <c r="K6" i="3"/>
  <c r="J6" i="3"/>
  <c r="I6" i="3"/>
  <c r="L5" i="3"/>
  <c r="K5" i="3"/>
  <c r="J5" i="3"/>
  <c r="I5" i="3"/>
  <c r="E6" i="3"/>
  <c r="E5" i="3"/>
  <c r="C6" i="3"/>
  <c r="C5" i="3"/>
  <c r="CA110" i="3"/>
  <c r="BU110" i="3"/>
  <c r="BO110" i="3"/>
  <c r="BI110" i="3"/>
  <c r="BC110" i="3"/>
  <c r="AW110" i="3"/>
  <c r="AQ110" i="3"/>
  <c r="AK110" i="3"/>
  <c r="AE110" i="3"/>
  <c r="Y110" i="3"/>
  <c r="S110" i="3"/>
  <c r="M110" i="3"/>
  <c r="G110" i="3"/>
  <c r="BZ109" i="3"/>
  <c r="BY109" i="3"/>
  <c r="BX109" i="3"/>
  <c r="BW109" i="3"/>
  <c r="BU109" i="3"/>
  <c r="BO109" i="3"/>
  <c r="BI109" i="3"/>
  <c r="BC109" i="3"/>
  <c r="AW109" i="3"/>
  <c r="AQ109" i="3"/>
  <c r="AK109" i="3"/>
  <c r="AE109" i="3"/>
  <c r="Y109" i="3"/>
  <c r="S109" i="3"/>
  <c r="M109" i="3"/>
  <c r="G109" i="3"/>
  <c r="AY21" i="3"/>
  <c r="AY5" i="3" s="1"/>
  <c r="CA106" i="3"/>
  <c r="BU106" i="3"/>
  <c r="BO106" i="3"/>
  <c r="BI106" i="3"/>
  <c r="BC106" i="3"/>
  <c r="AW106" i="3"/>
  <c r="AQ106" i="3"/>
  <c r="AK106" i="3"/>
  <c r="AE106" i="3"/>
  <c r="Y106" i="3"/>
  <c r="S106" i="3"/>
  <c r="M106" i="3"/>
  <c r="G106" i="3"/>
  <c r="BZ105" i="3"/>
  <c r="BY105" i="3"/>
  <c r="BX105" i="3"/>
  <c r="BW105" i="3"/>
  <c r="BU105" i="3"/>
  <c r="BO105" i="3"/>
  <c r="BI105" i="3"/>
  <c r="BC105" i="3"/>
  <c r="AW105" i="3"/>
  <c r="AQ105" i="3"/>
  <c r="AK105" i="3"/>
  <c r="AE105" i="3"/>
  <c r="Y105" i="3"/>
  <c r="S105" i="3"/>
  <c r="M105" i="3"/>
  <c r="G105" i="3"/>
  <c r="CA109" i="3" l="1"/>
  <c r="CA105" i="3"/>
  <c r="AS21" i="3"/>
  <c r="AS5" i="3" s="1"/>
  <c r="BZ69" i="3"/>
  <c r="AG21" i="3"/>
  <c r="AG5" i="3" s="1"/>
  <c r="BZ102" i="3"/>
  <c r="BY102" i="3"/>
  <c r="BX102" i="3"/>
  <c r="BW102" i="3"/>
  <c r="CA102" i="3" s="1"/>
  <c r="BU102" i="3"/>
  <c r="BO102" i="3"/>
  <c r="BI102" i="3"/>
  <c r="BC102" i="3"/>
  <c r="AW102" i="3"/>
  <c r="AQ102" i="3"/>
  <c r="AK102" i="3"/>
  <c r="AE102" i="3"/>
  <c r="Y102" i="3"/>
  <c r="S102" i="3"/>
  <c r="M102" i="3"/>
  <c r="G102" i="3"/>
  <c r="BZ101" i="3"/>
  <c r="BY101" i="3"/>
  <c r="BX101" i="3"/>
  <c r="BW101" i="3"/>
  <c r="BU101" i="3"/>
  <c r="BO101" i="3"/>
  <c r="BI101" i="3"/>
  <c r="BC101" i="3"/>
  <c r="AW101" i="3"/>
  <c r="AQ101" i="3"/>
  <c r="AK101" i="3"/>
  <c r="AE101" i="3"/>
  <c r="Y101" i="3"/>
  <c r="S101" i="3"/>
  <c r="M101" i="3"/>
  <c r="G101" i="3"/>
  <c r="X77" i="3"/>
  <c r="X5" i="3" s="1"/>
  <c r="BZ30" i="3"/>
  <c r="BY30" i="3"/>
  <c r="BX30" i="3"/>
  <c r="BW30" i="3"/>
  <c r="BZ29" i="3"/>
  <c r="BY29" i="3"/>
  <c r="BX29" i="3"/>
  <c r="BW29" i="3"/>
  <c r="BZ34" i="3"/>
  <c r="BY34" i="3"/>
  <c r="BX34" i="3"/>
  <c r="BW34" i="3"/>
  <c r="CA34" i="3" s="1"/>
  <c r="BZ33" i="3"/>
  <c r="BY33" i="3"/>
  <c r="BX33" i="3"/>
  <c r="BW33" i="3"/>
  <c r="BZ38" i="3"/>
  <c r="BY38" i="3"/>
  <c r="BX38" i="3"/>
  <c r="BW38" i="3"/>
  <c r="BZ37" i="3"/>
  <c r="BY37" i="3"/>
  <c r="BX37" i="3"/>
  <c r="BW37" i="3"/>
  <c r="BZ46" i="3"/>
  <c r="BY46" i="3"/>
  <c r="BX46" i="3"/>
  <c r="BW46" i="3"/>
  <c r="BZ45" i="3"/>
  <c r="BY45" i="3"/>
  <c r="BX45" i="3"/>
  <c r="CA45" i="3" s="1"/>
  <c r="BW45" i="3"/>
  <c r="BZ50" i="3"/>
  <c r="BY50" i="3"/>
  <c r="BX50" i="3"/>
  <c r="BW50" i="3"/>
  <c r="CA50" i="3" s="1"/>
  <c r="BZ49" i="3"/>
  <c r="BY49" i="3"/>
  <c r="BX49" i="3"/>
  <c r="BW49" i="3"/>
  <c r="BZ54" i="3"/>
  <c r="BY54" i="3"/>
  <c r="BX54" i="3"/>
  <c r="CA54" i="3" s="1"/>
  <c r="BW54" i="3"/>
  <c r="BZ53" i="3"/>
  <c r="BY53" i="3"/>
  <c r="BX53" i="3"/>
  <c r="BW53" i="3"/>
  <c r="BZ58" i="3"/>
  <c r="BY58" i="3"/>
  <c r="BX58" i="3"/>
  <c r="BW58" i="3"/>
  <c r="BZ57" i="3"/>
  <c r="BY57" i="3"/>
  <c r="BX57" i="3"/>
  <c r="BW57" i="3"/>
  <c r="BZ62" i="3"/>
  <c r="BY62" i="3"/>
  <c r="BX62" i="3"/>
  <c r="BW62" i="3"/>
  <c r="BZ61" i="3"/>
  <c r="BY61" i="3"/>
  <c r="BX61" i="3"/>
  <c r="BW61" i="3"/>
  <c r="BZ66" i="3"/>
  <c r="BY66" i="3"/>
  <c r="BX66" i="3"/>
  <c r="CA66" i="3" s="1"/>
  <c r="BW66" i="3"/>
  <c r="BZ65" i="3"/>
  <c r="CA65" i="3" s="1"/>
  <c r="BY65" i="3"/>
  <c r="BX65" i="3"/>
  <c r="BW65" i="3"/>
  <c r="BZ70" i="3"/>
  <c r="BY70" i="3"/>
  <c r="BX70" i="3"/>
  <c r="BW70" i="3"/>
  <c r="BY69" i="3"/>
  <c r="BX69" i="3"/>
  <c r="BW69" i="3"/>
  <c r="BZ74" i="3"/>
  <c r="BY74" i="3"/>
  <c r="BX74" i="3"/>
  <c r="CA74" i="3" s="1"/>
  <c r="BW74" i="3"/>
  <c r="BZ73" i="3"/>
  <c r="CA73" i="3" s="1"/>
  <c r="BY73" i="3"/>
  <c r="BX73" i="3"/>
  <c r="BW73" i="3"/>
  <c r="BZ98" i="3"/>
  <c r="BY98" i="3"/>
  <c r="BX98" i="3"/>
  <c r="BW98" i="3"/>
  <c r="CA98" i="3" s="1"/>
  <c r="BZ94" i="3"/>
  <c r="BY94" i="3"/>
  <c r="BX94" i="3"/>
  <c r="CA94" i="3" s="1"/>
  <c r="BW94" i="3"/>
  <c r="BZ90" i="3"/>
  <c r="CA90" i="3" s="1"/>
  <c r="BY90" i="3"/>
  <c r="BX90" i="3"/>
  <c r="BW90" i="3"/>
  <c r="BZ86" i="3"/>
  <c r="BY86" i="3"/>
  <c r="BX86" i="3"/>
  <c r="BW86" i="3"/>
  <c r="BZ82" i="3"/>
  <c r="BY82" i="3"/>
  <c r="BX82" i="3"/>
  <c r="BW82" i="3"/>
  <c r="BW77" i="3"/>
  <c r="BX77" i="3"/>
  <c r="BW78" i="3"/>
  <c r="BX78" i="3"/>
  <c r="BW81" i="3"/>
  <c r="BX81" i="3"/>
  <c r="BW85" i="3"/>
  <c r="BX85" i="3"/>
  <c r="BW89" i="3"/>
  <c r="BX89" i="3"/>
  <c r="BY89" i="3"/>
  <c r="BX93" i="3"/>
  <c r="BY93" i="3"/>
  <c r="BZ93" i="3"/>
  <c r="BX97" i="3"/>
  <c r="BY97" i="3"/>
  <c r="BZ97" i="3"/>
  <c r="R25" i="3"/>
  <c r="R5" i="3" s="1"/>
  <c r="O25" i="3"/>
  <c r="O5" i="3" s="1"/>
  <c r="BU98" i="3"/>
  <c r="BO98" i="3"/>
  <c r="BI98" i="3"/>
  <c r="BC98" i="3"/>
  <c r="AW98" i="3"/>
  <c r="AQ98" i="3"/>
  <c r="AK98" i="3"/>
  <c r="AE98" i="3"/>
  <c r="Y98" i="3"/>
  <c r="S98" i="3"/>
  <c r="M98" i="3"/>
  <c r="G98" i="3"/>
  <c r="BW97" i="3"/>
  <c r="BU97" i="3"/>
  <c r="BO97" i="3"/>
  <c r="BI97" i="3"/>
  <c r="BC97" i="3"/>
  <c r="AW97" i="3"/>
  <c r="AQ97" i="3"/>
  <c r="AK97" i="3"/>
  <c r="AE97" i="3"/>
  <c r="Y97" i="3"/>
  <c r="S97" i="3"/>
  <c r="M97" i="3"/>
  <c r="G97" i="3"/>
  <c r="BZ42" i="3"/>
  <c r="BY42" i="3"/>
  <c r="BX42" i="3"/>
  <c r="BW42" i="3"/>
  <c r="BZ41" i="3"/>
  <c r="BY41" i="3"/>
  <c r="BX41" i="3"/>
  <c r="BW41" i="3"/>
  <c r="BZ26" i="3"/>
  <c r="BY26" i="3"/>
  <c r="BX26" i="3"/>
  <c r="BW26" i="3"/>
  <c r="BZ25" i="3"/>
  <c r="BY25" i="3"/>
  <c r="BX25" i="3"/>
  <c r="BZ22" i="3"/>
  <c r="BY22" i="3"/>
  <c r="BX22" i="3"/>
  <c r="BW22" i="3"/>
  <c r="BZ21" i="3"/>
  <c r="BY21" i="3"/>
  <c r="BX21" i="3"/>
  <c r="BW21" i="3"/>
  <c r="M41" i="3"/>
  <c r="S41" i="3"/>
  <c r="Y41" i="3"/>
  <c r="AE41" i="3"/>
  <c r="AK41" i="3"/>
  <c r="AQ41" i="3"/>
  <c r="BC41" i="3"/>
  <c r="BI41" i="3"/>
  <c r="BO41" i="3"/>
  <c r="BU41" i="3"/>
  <c r="M42" i="3"/>
  <c r="Y42" i="3"/>
  <c r="AE42" i="3"/>
  <c r="AK42" i="3"/>
  <c r="AQ42" i="3"/>
  <c r="AW42" i="3"/>
  <c r="BI42" i="3"/>
  <c r="BO42" i="3"/>
  <c r="BU42" i="3"/>
  <c r="BC42" i="3"/>
  <c r="S42" i="3"/>
  <c r="AW41" i="3"/>
  <c r="BW93" i="3"/>
  <c r="CA93" i="3" s="1"/>
  <c r="BZ89" i="3"/>
  <c r="BZ85" i="3"/>
  <c r="BY85" i="3"/>
  <c r="BZ81" i="3"/>
  <c r="BY81" i="3"/>
  <c r="BZ78" i="3"/>
  <c r="BY78" i="3"/>
  <c r="BY77" i="3"/>
  <c r="CA33" i="3"/>
  <c r="BW16" i="3"/>
  <c r="CA16" i="3" s="1"/>
  <c r="BW15" i="3"/>
  <c r="CA15" i="3" s="1"/>
  <c r="BW14" i="3"/>
  <c r="BW13" i="3"/>
  <c r="BZ7" i="3"/>
  <c r="BY7" i="3"/>
  <c r="BX7" i="3"/>
  <c r="BW7" i="3"/>
  <c r="CA46" i="3"/>
  <c r="CA30" i="3"/>
  <c r="CA70" i="3"/>
  <c r="CA61" i="3"/>
  <c r="CA82" i="3"/>
  <c r="CA49" i="3"/>
  <c r="CA58" i="3"/>
  <c r="BO94" i="3"/>
  <c r="BO93" i="3"/>
  <c r="BO90" i="3"/>
  <c r="BO89" i="3"/>
  <c r="BO86" i="3"/>
  <c r="BO85" i="3"/>
  <c r="BO82" i="3"/>
  <c r="BO81" i="3"/>
  <c r="BO78" i="3"/>
  <c r="BO77" i="3"/>
  <c r="BO74" i="3"/>
  <c r="BO73" i="3"/>
  <c r="BO70" i="3"/>
  <c r="BO69" i="3"/>
  <c r="BO66" i="3"/>
  <c r="BO65" i="3"/>
  <c r="BO62" i="3"/>
  <c r="BO61" i="3"/>
  <c r="BO58" i="3"/>
  <c r="BO57" i="3"/>
  <c r="BO54" i="3"/>
  <c r="BO53" i="3"/>
  <c r="BO50" i="3"/>
  <c r="BO49" i="3"/>
  <c r="BO46" i="3"/>
  <c r="BO45" i="3"/>
  <c r="BO38" i="3"/>
  <c r="BO37" i="3"/>
  <c r="BO34" i="3"/>
  <c r="BO33" i="3"/>
  <c r="BO30" i="3"/>
  <c r="BO29" i="3"/>
  <c r="BO16" i="3"/>
  <c r="BO15" i="3"/>
  <c r="BO14" i="3"/>
  <c r="BO13" i="3"/>
  <c r="BO7" i="3"/>
  <c r="BO11" i="3"/>
  <c r="BO25" i="3"/>
  <c r="BO21" i="3"/>
  <c r="BO26" i="3"/>
  <c r="BO22" i="3"/>
  <c r="BO10" i="3"/>
  <c r="BO5" i="3"/>
  <c r="BO6" i="3"/>
  <c r="BE5" i="3"/>
  <c r="BI5" i="3" s="1"/>
  <c r="AW13" i="3"/>
  <c r="AW14" i="3"/>
  <c r="AW15" i="3"/>
  <c r="AW16" i="3"/>
  <c r="BU94" i="3"/>
  <c r="BI94" i="3"/>
  <c r="BC94" i="3"/>
  <c r="AW94" i="3"/>
  <c r="AQ94" i="3"/>
  <c r="AK94" i="3"/>
  <c r="AE94" i="3"/>
  <c r="Y94" i="3"/>
  <c r="S94" i="3"/>
  <c r="M94" i="3"/>
  <c r="G94" i="3"/>
  <c r="BU93" i="3"/>
  <c r="BI93" i="3"/>
  <c r="BC93" i="3"/>
  <c r="AW93" i="3"/>
  <c r="AQ93" i="3"/>
  <c r="AK93" i="3"/>
  <c r="AE93" i="3"/>
  <c r="Y93" i="3"/>
  <c r="S93" i="3"/>
  <c r="M93" i="3"/>
  <c r="G93" i="3"/>
  <c r="AW11" i="3"/>
  <c r="AW10" i="3"/>
  <c r="BU90" i="3"/>
  <c r="BI90" i="3"/>
  <c r="BC90" i="3"/>
  <c r="AW90" i="3"/>
  <c r="AQ90" i="3"/>
  <c r="AK90" i="3"/>
  <c r="AE90" i="3"/>
  <c r="Y90" i="3"/>
  <c r="S90" i="3"/>
  <c r="M90" i="3"/>
  <c r="G90" i="3"/>
  <c r="BU89" i="3"/>
  <c r="BI89" i="3"/>
  <c r="BC89" i="3"/>
  <c r="AW89" i="3"/>
  <c r="AQ89" i="3"/>
  <c r="AK89" i="3"/>
  <c r="AE89" i="3"/>
  <c r="Y89" i="3"/>
  <c r="S89" i="3"/>
  <c r="M89" i="3"/>
  <c r="G89" i="3"/>
  <c r="BU86" i="3"/>
  <c r="BI86" i="3"/>
  <c r="BC86" i="3"/>
  <c r="AW86" i="3"/>
  <c r="AQ86" i="3"/>
  <c r="AK86" i="3"/>
  <c r="AE86" i="3"/>
  <c r="Y86" i="3"/>
  <c r="S86" i="3"/>
  <c r="M86" i="3"/>
  <c r="G86" i="3"/>
  <c r="BU85" i="3"/>
  <c r="BI85" i="3"/>
  <c r="BC85" i="3"/>
  <c r="AW85" i="3"/>
  <c r="AQ85" i="3"/>
  <c r="AK85" i="3"/>
  <c r="AE85" i="3"/>
  <c r="Y85" i="3"/>
  <c r="S85" i="3"/>
  <c r="M85" i="3"/>
  <c r="G85" i="3"/>
  <c r="BU82" i="3"/>
  <c r="BI82" i="3"/>
  <c r="BC82" i="3"/>
  <c r="AW82" i="3"/>
  <c r="AQ82" i="3"/>
  <c r="AK82" i="3"/>
  <c r="AE82" i="3"/>
  <c r="Y82" i="3"/>
  <c r="S82" i="3"/>
  <c r="M82" i="3"/>
  <c r="G82" i="3"/>
  <c r="BU81" i="3"/>
  <c r="BI81" i="3"/>
  <c r="BC81" i="3"/>
  <c r="AW81" i="3"/>
  <c r="AQ81" i="3"/>
  <c r="AK81" i="3"/>
  <c r="AE81" i="3"/>
  <c r="Y81" i="3"/>
  <c r="S81" i="3"/>
  <c r="M81" i="3"/>
  <c r="G81" i="3"/>
  <c r="BU7" i="3"/>
  <c r="BI7" i="3"/>
  <c r="BC7" i="3"/>
  <c r="AW7" i="3"/>
  <c r="AQ7" i="3"/>
  <c r="AK7" i="3"/>
  <c r="AE7" i="3"/>
  <c r="Y7" i="3"/>
  <c r="S7" i="3"/>
  <c r="M7" i="3"/>
  <c r="BU78" i="3"/>
  <c r="BI78" i="3"/>
  <c r="BC78" i="3"/>
  <c r="AW78" i="3"/>
  <c r="AQ78" i="3"/>
  <c r="AK78" i="3"/>
  <c r="AE78" i="3"/>
  <c r="Y78" i="3"/>
  <c r="S78" i="3"/>
  <c r="M78" i="3"/>
  <c r="G78" i="3"/>
  <c r="BU77" i="3"/>
  <c r="BI77" i="3"/>
  <c r="BC77" i="3"/>
  <c r="AW77" i="3"/>
  <c r="AQ77" i="3"/>
  <c r="AK77" i="3"/>
  <c r="AE77" i="3"/>
  <c r="S77" i="3"/>
  <c r="M77" i="3"/>
  <c r="G77" i="3"/>
  <c r="BU74" i="3"/>
  <c r="BI74" i="3"/>
  <c r="BC74" i="3"/>
  <c r="AW74" i="3"/>
  <c r="AQ74" i="3"/>
  <c r="AK74" i="3"/>
  <c r="AE74" i="3"/>
  <c r="Y74" i="3"/>
  <c r="S74" i="3"/>
  <c r="M74" i="3"/>
  <c r="G74" i="3"/>
  <c r="BU73" i="3"/>
  <c r="BI73" i="3"/>
  <c r="BC73" i="3"/>
  <c r="AW73" i="3"/>
  <c r="AQ73" i="3"/>
  <c r="AK73" i="3"/>
  <c r="AE73" i="3"/>
  <c r="Y73" i="3"/>
  <c r="S73" i="3"/>
  <c r="M73" i="3"/>
  <c r="G73" i="3"/>
  <c r="BU70" i="3"/>
  <c r="BI70" i="3"/>
  <c r="BC70" i="3"/>
  <c r="AW70" i="3"/>
  <c r="AQ70" i="3"/>
  <c r="AK70" i="3"/>
  <c r="AE70" i="3"/>
  <c r="Y70" i="3"/>
  <c r="S70" i="3"/>
  <c r="M70" i="3"/>
  <c r="G70" i="3"/>
  <c r="BU69" i="3"/>
  <c r="BI69" i="3"/>
  <c r="BC69" i="3"/>
  <c r="AW69" i="3"/>
  <c r="AQ69" i="3"/>
  <c r="AK69" i="3"/>
  <c r="AE69" i="3"/>
  <c r="Y69" i="3"/>
  <c r="S69" i="3"/>
  <c r="M69" i="3"/>
  <c r="G69" i="3"/>
  <c r="BU66" i="3"/>
  <c r="BI66" i="3"/>
  <c r="BC66" i="3"/>
  <c r="AW66" i="3"/>
  <c r="AQ66" i="3"/>
  <c r="AK66" i="3"/>
  <c r="AE66" i="3"/>
  <c r="Y66" i="3"/>
  <c r="S66" i="3"/>
  <c r="M66" i="3"/>
  <c r="G66" i="3"/>
  <c r="BU65" i="3"/>
  <c r="BI65" i="3"/>
  <c r="BC65" i="3"/>
  <c r="AW65" i="3"/>
  <c r="AQ65" i="3"/>
  <c r="AK65" i="3"/>
  <c r="AE65" i="3"/>
  <c r="Y65" i="3"/>
  <c r="S65" i="3"/>
  <c r="M65" i="3"/>
  <c r="G65" i="3"/>
  <c r="BU62" i="3"/>
  <c r="BI62" i="3"/>
  <c r="BC62" i="3"/>
  <c r="AW62" i="3"/>
  <c r="AQ62" i="3"/>
  <c r="AK62" i="3"/>
  <c r="AE62" i="3"/>
  <c r="Y62" i="3"/>
  <c r="S62" i="3"/>
  <c r="M62" i="3"/>
  <c r="G62" i="3"/>
  <c r="BU61" i="3"/>
  <c r="BI61" i="3"/>
  <c r="BC61" i="3"/>
  <c r="AW61" i="3"/>
  <c r="AQ61" i="3"/>
  <c r="AK61" i="3"/>
  <c r="AE61" i="3"/>
  <c r="Y61" i="3"/>
  <c r="S61" i="3"/>
  <c r="M61" i="3"/>
  <c r="G61" i="3"/>
  <c r="BU58" i="3"/>
  <c r="BI58" i="3"/>
  <c r="BC58" i="3"/>
  <c r="AW58" i="3"/>
  <c r="AQ58" i="3"/>
  <c r="AK58" i="3"/>
  <c r="AE58" i="3"/>
  <c r="Y58" i="3"/>
  <c r="S58" i="3"/>
  <c r="M58" i="3"/>
  <c r="G58" i="3"/>
  <c r="BU57" i="3"/>
  <c r="BI57" i="3"/>
  <c r="BC57" i="3"/>
  <c r="AW57" i="3"/>
  <c r="AQ57" i="3"/>
  <c r="AK57" i="3"/>
  <c r="AE57" i="3"/>
  <c r="Y57" i="3"/>
  <c r="S57" i="3"/>
  <c r="M57" i="3"/>
  <c r="G57" i="3"/>
  <c r="BU54" i="3"/>
  <c r="BI54" i="3"/>
  <c r="BC54" i="3"/>
  <c r="AW54" i="3"/>
  <c r="AQ54" i="3"/>
  <c r="AK54" i="3"/>
  <c r="AE54" i="3"/>
  <c r="Y54" i="3"/>
  <c r="S54" i="3"/>
  <c r="M54" i="3"/>
  <c r="G54" i="3"/>
  <c r="BU53" i="3"/>
  <c r="BI53" i="3"/>
  <c r="BC53" i="3"/>
  <c r="AW53" i="3"/>
  <c r="AQ53" i="3"/>
  <c r="AK53" i="3"/>
  <c r="AE53" i="3"/>
  <c r="Y53" i="3"/>
  <c r="S53" i="3"/>
  <c r="M53" i="3"/>
  <c r="G53" i="3"/>
  <c r="BU50" i="3"/>
  <c r="BI50" i="3"/>
  <c r="BC50" i="3"/>
  <c r="AW50" i="3"/>
  <c r="AQ50" i="3"/>
  <c r="AK50" i="3"/>
  <c r="AE50" i="3"/>
  <c r="Y50" i="3"/>
  <c r="S50" i="3"/>
  <c r="M50" i="3"/>
  <c r="G50" i="3"/>
  <c r="BU49" i="3"/>
  <c r="BI49" i="3"/>
  <c r="BC49" i="3"/>
  <c r="AW49" i="3"/>
  <c r="AQ49" i="3"/>
  <c r="AK49" i="3"/>
  <c r="AE49" i="3"/>
  <c r="Y49" i="3"/>
  <c r="S49" i="3"/>
  <c r="M49" i="3"/>
  <c r="G49" i="3"/>
  <c r="BU46" i="3"/>
  <c r="BI46" i="3"/>
  <c r="BC46" i="3"/>
  <c r="AW46" i="3"/>
  <c r="AQ46" i="3"/>
  <c r="AK46" i="3"/>
  <c r="AE46" i="3"/>
  <c r="Y46" i="3"/>
  <c r="S46" i="3"/>
  <c r="M46" i="3"/>
  <c r="G46" i="3"/>
  <c r="BU45" i="3"/>
  <c r="BI45" i="3"/>
  <c r="BC45" i="3"/>
  <c r="AW45" i="3"/>
  <c r="AQ45" i="3"/>
  <c r="AK45" i="3"/>
  <c r="AE45" i="3"/>
  <c r="Y45" i="3"/>
  <c r="S45" i="3"/>
  <c r="M45" i="3"/>
  <c r="G45" i="3"/>
  <c r="BU38" i="3"/>
  <c r="BI38" i="3"/>
  <c r="BC38" i="3"/>
  <c r="AW38" i="3"/>
  <c r="AQ38" i="3"/>
  <c r="AK38" i="3"/>
  <c r="AE38" i="3"/>
  <c r="Y38" i="3"/>
  <c r="S38" i="3"/>
  <c r="M38" i="3"/>
  <c r="G38" i="3"/>
  <c r="BU37" i="3"/>
  <c r="BI37" i="3"/>
  <c r="BC37" i="3"/>
  <c r="AW37" i="3"/>
  <c r="AQ37" i="3"/>
  <c r="AK37" i="3"/>
  <c r="AE37" i="3"/>
  <c r="Y37" i="3"/>
  <c r="S37" i="3"/>
  <c r="M37" i="3"/>
  <c r="G37" i="3"/>
  <c r="BU34" i="3"/>
  <c r="BI34" i="3"/>
  <c r="BC34" i="3"/>
  <c r="AW34" i="3"/>
  <c r="AQ34" i="3"/>
  <c r="AK34" i="3"/>
  <c r="AE34" i="3"/>
  <c r="Y34" i="3"/>
  <c r="S34" i="3"/>
  <c r="M34" i="3"/>
  <c r="G34" i="3"/>
  <c r="BU33" i="3"/>
  <c r="BI33" i="3"/>
  <c r="BC33" i="3"/>
  <c r="AW33" i="3"/>
  <c r="AQ33" i="3"/>
  <c r="AK33" i="3"/>
  <c r="AE33" i="3"/>
  <c r="Y33" i="3"/>
  <c r="S33" i="3"/>
  <c r="M33" i="3"/>
  <c r="G33" i="3"/>
  <c r="BU30" i="3"/>
  <c r="BI30" i="3"/>
  <c r="BC30" i="3"/>
  <c r="AW30" i="3"/>
  <c r="AQ30" i="3"/>
  <c r="AK30" i="3"/>
  <c r="AE30" i="3"/>
  <c r="Y30" i="3"/>
  <c r="S30" i="3"/>
  <c r="M30" i="3"/>
  <c r="G30" i="3"/>
  <c r="BU29" i="3"/>
  <c r="BI29" i="3"/>
  <c r="BC29" i="3"/>
  <c r="AW29" i="3"/>
  <c r="AQ29" i="3"/>
  <c r="AK29" i="3"/>
  <c r="AE29" i="3"/>
  <c r="Y29" i="3"/>
  <c r="S29" i="3"/>
  <c r="M29" i="3"/>
  <c r="G29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E6" i="3"/>
  <c r="BI6" i="3" s="1"/>
  <c r="BC6" i="3"/>
  <c r="F6" i="3"/>
  <c r="D6" i="3"/>
  <c r="G6" i="3" s="1"/>
  <c r="BC5" i="3"/>
  <c r="F5" i="3"/>
  <c r="D5" i="3"/>
  <c r="G7" i="3"/>
  <c r="AQ11" i="3"/>
  <c r="BC10" i="3"/>
  <c r="BU10" i="3"/>
  <c r="G11" i="3"/>
  <c r="AW21" i="3"/>
  <c r="AW22" i="3"/>
  <c r="AK10" i="3"/>
  <c r="AE25" i="3"/>
  <c r="Y11" i="3"/>
  <c r="S21" i="3"/>
  <c r="S10" i="3"/>
  <c r="M26" i="3"/>
  <c r="G21" i="3"/>
  <c r="M10" i="3"/>
  <c r="AE10" i="3"/>
  <c r="G25" i="3"/>
  <c r="AQ26" i="3"/>
  <c r="BI26" i="3"/>
  <c r="BC26" i="3"/>
  <c r="S11" i="3"/>
  <c r="Y10" i="3"/>
  <c r="AQ10" i="3"/>
  <c r="BC11" i="3"/>
  <c r="BU11" i="3"/>
  <c r="M22" i="3"/>
  <c r="AW26" i="3"/>
  <c r="AK11" i="3"/>
  <c r="M11" i="3"/>
  <c r="AE11" i="3"/>
  <c r="AK22" i="3"/>
  <c r="BC25" i="3"/>
  <c r="AK26" i="3"/>
  <c r="BI22" i="3"/>
  <c r="BI21" i="3"/>
  <c r="BI25" i="3"/>
  <c r="AQ25" i="3"/>
  <c r="AW25" i="3"/>
  <c r="BC21" i="3"/>
  <c r="BC22" i="3"/>
  <c r="AQ22" i="3"/>
  <c r="AQ21" i="3"/>
  <c r="AK21" i="3"/>
  <c r="AE21" i="3"/>
  <c r="AE22" i="3"/>
  <c r="Y21" i="3"/>
  <c r="Y25" i="3"/>
  <c r="Y22" i="3"/>
  <c r="X24" i="3"/>
  <c r="Y26" i="3"/>
  <c r="AE26" i="3"/>
  <c r="AK25" i="3"/>
  <c r="S25" i="3"/>
  <c r="S26" i="3"/>
  <c r="M25" i="3"/>
  <c r="M21" i="3"/>
  <c r="S22" i="3"/>
  <c r="G22" i="3"/>
  <c r="G26" i="3"/>
  <c r="G41" i="3"/>
  <c r="G42" i="3"/>
  <c r="BU25" i="3"/>
  <c r="BU26" i="3"/>
  <c r="BU21" i="3"/>
  <c r="BU22" i="3"/>
  <c r="AK6" i="3"/>
  <c r="AW6" i="3"/>
  <c r="AW5" i="3"/>
  <c r="AQ6" i="3"/>
  <c r="AQ5" i="3"/>
  <c r="AK5" i="3"/>
  <c r="AE6" i="3"/>
  <c r="AE5" i="3"/>
  <c r="S5" i="3"/>
  <c r="BU5" i="3"/>
  <c r="BU6" i="3"/>
  <c r="Y6" i="3"/>
  <c r="S6" i="3"/>
  <c r="M5" i="3"/>
  <c r="M6" i="3"/>
  <c r="CA86" i="3" l="1"/>
  <c r="CA101" i="3"/>
  <c r="CA81" i="3"/>
  <c r="BW10" i="3"/>
  <c r="CA13" i="3"/>
  <c r="CA62" i="3"/>
  <c r="CA37" i="3"/>
  <c r="CA14" i="3"/>
  <c r="BW11" i="3"/>
  <c r="BW6" i="3" s="1"/>
  <c r="CA89" i="3"/>
  <c r="CA42" i="3"/>
  <c r="Y77" i="3"/>
  <c r="Y5" i="3"/>
  <c r="BZ77" i="3"/>
  <c r="CA77" i="3" s="1"/>
  <c r="CA41" i="3"/>
  <c r="BW25" i="3"/>
  <c r="CA25" i="3" s="1"/>
  <c r="G5" i="3"/>
  <c r="G10" i="3"/>
  <c r="CA7" i="3"/>
  <c r="CA97" i="3"/>
  <c r="CA85" i="3"/>
  <c r="CA69" i="3"/>
  <c r="CA57" i="3"/>
  <c r="CA53" i="3"/>
  <c r="CA29" i="3"/>
  <c r="BX5" i="3"/>
  <c r="CA21" i="3"/>
  <c r="BY5" i="3"/>
  <c r="BI10" i="3"/>
  <c r="BY6" i="3"/>
  <c r="BZ6" i="3"/>
  <c r="BX6" i="3"/>
  <c r="CA22" i="3"/>
  <c r="BI11" i="3"/>
  <c r="CA78" i="3"/>
  <c r="CA38" i="3"/>
  <c r="CA26" i="3"/>
  <c r="BW5" i="3" l="1"/>
  <c r="CA10" i="3"/>
  <c r="BZ5" i="3"/>
  <c r="CA6" i="3"/>
  <c r="CA11" i="3"/>
  <c r="CA5" i="3" l="1"/>
</calcChain>
</file>

<file path=xl/sharedStrings.xml><?xml version="1.0" encoding="utf-8"?>
<sst xmlns="http://schemas.openxmlformats.org/spreadsheetml/2006/main" count="190" uniqueCount="76">
  <si>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</si>
  <si>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</si>
  <si>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</si>
  <si>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</si>
  <si>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</si>
  <si>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</si>
  <si>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</si>
  <si>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</si>
  <si>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</si>
  <si>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</si>
  <si>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</si>
  <si>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</si>
  <si>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</si>
  <si>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</si>
  <si>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</si>
  <si>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</si>
  <si>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</si>
  <si>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</si>
  <si>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</si>
  <si>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</si>
  <si>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</si>
  <si>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</si>
  <si>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</si>
  <si>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</si>
  <si>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</si>
  <si>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</si>
  <si>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</si>
  <si>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</si>
  <si>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</si>
  <si>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</si>
  <si>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</si>
  <si>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ПАО "Россети Юг"-Ростовэнерго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</si>
  <si>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</si>
  <si>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</si>
  <si>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</si>
  <si>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</si>
  <si>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</si>
  <si>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</si>
  <si>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</si>
  <si>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</si>
  <si>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</si>
  <si>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</si>
  <si>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</si>
  <si>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Орловской области:</t>
  </si>
  <si>
    <t>ПАО "Россети Центр"-"Орёлэнерго"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</si>
  <si>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</si>
  <si>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</si>
  <si>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</si>
  <si>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</si>
  <si>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</si>
  <si>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</si>
  <si>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</si>
  <si>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Новосибирской области: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</si>
  <si>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</si>
  <si>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</si>
  <si>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</si>
  <si>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</si>
  <si>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</si>
  <si>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</si>
  <si>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</si>
  <si>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</si>
  <si>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</si>
  <si>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</si>
  <si>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АО «Россети Кубань»</t>
  </si>
  <si>
    <t>ПАО "Россети Урал"-"Свердловэнерго"</t>
  </si>
  <si>
    <t>ПАО "Россети Урал"-"Челябэнерго"</t>
  </si>
  <si>
    <t>АО «Россети Новосибирск»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</si>
  <si>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</si>
  <si>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</si>
  <si>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</si>
  <si>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</si>
  <si>
    <t>В том числе по сетевым организациям Ульяновской области:</t>
  </si>
  <si>
    <t>ПАО "Россети Волга" - "Ульяновские распределительные сети"</t>
  </si>
  <si>
    <t>В том числе по сетевым организациям Самарской области:</t>
  </si>
  <si>
    <t>ПАО "Россети Волга" - "Самарские распределительные сети"</t>
  </si>
  <si>
    <t>МЭС Волги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</si>
</sst>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</font>
    <font>
      <b/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164" fontId="2" fillId="0" borderId="0" xfId="1" applyNumberFormat="1" applyFont="1" applyFill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8"/>
  <sheetViews>
    <sheetView tabSelected="1" zoomScale="90" zoomScaleNormal="90" workbookViewId="0">
      <pane xSplit="2" ySplit="7" topLeftCell="AV8" activePane="bottomRight" state="frozen"/>
      <selection pane="topRight" activeCell="C1" sqref="C1"/>
      <selection pane="bottomLeft" activeCell="A8" sqref="A8"/>
      <selection pane="bottomRight" activeCell="BO5" sqref="BO5"/>
    </sheetView>
  </sheetViews>
  <sheetFormatPr defaultColWidth="9.1796875" defaultRowHeight="14" x14ac:dyDescent="0.3"/>
  <cols>
    <col min="1" max="1" width="22.54296875" style="1" customWidth="1"/>
    <col min="2" max="2" width="15.453125" style="1" customWidth="1"/>
    <col min="3" max="7" width="13" style="1" customWidth="1"/>
    <col min="8" max="8" width="5.54296875" style="1" customWidth="1"/>
    <col min="9" max="13" width="13" style="1" customWidth="1"/>
    <col min="14" max="14" width="5.7265625" style="1" customWidth="1"/>
    <col min="15" max="19" width="13" style="1" customWidth="1"/>
    <col min="20" max="20" width="5.453125" style="1" customWidth="1"/>
    <col min="21" max="25" width="13" style="1" customWidth="1"/>
    <col min="26" max="26" width="4.81640625" style="1" customWidth="1"/>
    <col min="27" max="31" width="13" style="1" customWidth="1"/>
    <col min="32" max="32" width="4.7265625" style="1" customWidth="1"/>
    <col min="33" max="37" width="13" style="1" customWidth="1"/>
    <col min="38" max="38" width="6.54296875" style="1" customWidth="1"/>
    <col min="39" max="43" width="13" style="1" customWidth="1"/>
    <col min="44" max="44" width="5.54296875" style="1" customWidth="1"/>
    <col min="45" max="49" width="13" style="1" customWidth="1"/>
    <col min="50" max="50" width="5.7265625" style="1" customWidth="1"/>
    <col min="51" max="55" width="13" style="1" customWidth="1"/>
    <col min="56" max="56" width="5.453125" style="1" customWidth="1"/>
    <col min="57" max="61" width="13" style="1" customWidth="1"/>
    <col min="62" max="62" width="4.81640625" style="1" customWidth="1"/>
    <col min="63" max="67" width="13" style="1" customWidth="1"/>
    <col min="68" max="68" width="4.7265625" style="1" customWidth="1"/>
    <col min="69" max="73" width="13" style="1" customWidth="1"/>
    <col min="74" max="74" width="4.7265625" style="1" customWidth="1"/>
    <col min="75" max="78" width="14.26953125" style="1" customWidth="1"/>
    <col min="79" max="79" width="16.81640625" style="1" customWidth="1"/>
    <col min="80" max="16384" width="9.1796875" style="1"/>
  </cols>
  <sheetData>
    <row r="1" spans="1:81" x14ac:dyDescent="0.3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3">
      <c r="A2" s="4"/>
      <c r="B2" s="4"/>
      <c r="C2" s="44" t="s">
        <v>0</v>
      </c>
      <c r="D2" s="44"/>
      <c r="E2" s="44"/>
      <c r="F2" s="44"/>
      <c r="G2" s="44"/>
      <c r="I2" s="44" t="s">
        <v>1</v>
      </c>
      <c r="J2" s="44"/>
      <c r="K2" s="44"/>
      <c r="L2" s="44"/>
      <c r="M2" s="44"/>
      <c r="O2" s="44" t="s">
        <v>2</v>
      </c>
      <c r="P2" s="44"/>
      <c r="Q2" s="44"/>
      <c r="R2" s="44"/>
      <c r="S2" s="44"/>
      <c r="U2" s="44" t="s">
        <v>3</v>
      </c>
      <c r="V2" s="44"/>
      <c r="W2" s="44"/>
      <c r="X2" s="44"/>
      <c r="Y2" s="44"/>
      <c r="AA2" s="44" t="s">
        <v>4</v>
      </c>
      <c r="AB2" s="44"/>
      <c r="AC2" s="44"/>
      <c r="AD2" s="44"/>
      <c r="AE2" s="44"/>
      <c r="AG2" s="44" t="s">
        <v>5</v>
      </c>
      <c r="AH2" s="44"/>
      <c r="AI2" s="44"/>
      <c r="AJ2" s="44"/>
      <c r="AK2" s="44"/>
      <c r="AM2" s="44" t="s">
        <v>6</v>
      </c>
      <c r="AN2" s="44"/>
      <c r="AO2" s="44"/>
      <c r="AP2" s="44"/>
      <c r="AQ2" s="44"/>
      <c r="AS2" s="44" t="s">
        <v>7</v>
      </c>
      <c r="AT2" s="44"/>
      <c r="AU2" s="44"/>
      <c r="AV2" s="44"/>
      <c r="AW2" s="44"/>
      <c r="AY2" s="44" t="s">
        <v>8</v>
      </c>
      <c r="AZ2" s="44"/>
      <c r="BA2" s="44"/>
      <c r="BB2" s="44"/>
      <c r="BC2" s="44"/>
      <c r="BE2" s="44" t="s">
        <v>9</v>
      </c>
      <c r="BF2" s="44"/>
      <c r="BG2" s="44"/>
      <c r="BH2" s="44"/>
      <c r="BI2" s="44"/>
      <c r="BK2" s="44" t="s">
        <v>10</v>
      </c>
      <c r="BL2" s="44"/>
      <c r="BM2" s="44"/>
      <c r="BN2" s="44"/>
      <c r="BO2" s="44"/>
      <c r="BQ2" s="44" t="s">
        <v>11</v>
      </c>
      <c r="BR2" s="44"/>
      <c r="BS2" s="44"/>
      <c r="BT2" s="44"/>
      <c r="BU2" s="44"/>
      <c r="BW2" s="44">
        <v>2025</v>
      </c>
      <c r="BX2" s="44"/>
      <c r="BY2" s="44"/>
      <c r="BZ2" s="44"/>
      <c r="CA2" s="44"/>
    </row>
    <row r="3" spans="1:81" ht="47.25" customHeight="1" x14ac:dyDescent="0.3">
      <c r="A3" s="45" t="s">
        <v>12</v>
      </c>
      <c r="B3" s="26" t="s">
        <v>13</v>
      </c>
      <c r="C3" s="32" t="s">
        <v>14</v>
      </c>
      <c r="D3" s="32" t="s">
        <v>15</v>
      </c>
      <c r="E3" s="32" t="s">
        <v>16</v>
      </c>
      <c r="F3" s="32" t="s">
        <v>17</v>
      </c>
      <c r="G3" s="40" t="s">
        <v>18</v>
      </c>
      <c r="I3" s="32" t="s">
        <v>14</v>
      </c>
      <c r="J3" s="32" t="s">
        <v>15</v>
      </c>
      <c r="K3" s="32" t="s">
        <v>16</v>
      </c>
      <c r="L3" s="32" t="s">
        <v>17</v>
      </c>
      <c r="M3" s="40" t="s">
        <v>18</v>
      </c>
      <c r="O3" s="32" t="s">
        <v>14</v>
      </c>
      <c r="P3" s="32" t="s">
        <v>15</v>
      </c>
      <c r="Q3" s="32" t="s">
        <v>16</v>
      </c>
      <c r="R3" s="32" t="s">
        <v>17</v>
      </c>
      <c r="S3" s="40" t="s">
        <v>18</v>
      </c>
      <c r="U3" s="32" t="s">
        <v>14</v>
      </c>
      <c r="V3" s="32" t="s">
        <v>15</v>
      </c>
      <c r="W3" s="32" t="s">
        <v>16</v>
      </c>
      <c r="X3" s="32" t="s">
        <v>17</v>
      </c>
      <c r="Y3" s="40" t="s">
        <v>18</v>
      </c>
      <c r="AA3" s="32" t="s">
        <v>14</v>
      </c>
      <c r="AB3" s="32" t="s">
        <v>15</v>
      </c>
      <c r="AC3" s="32" t="s">
        <v>16</v>
      </c>
      <c r="AD3" s="32" t="s">
        <v>17</v>
      </c>
      <c r="AE3" s="40" t="s">
        <v>18</v>
      </c>
      <c r="AG3" s="32" t="s">
        <v>14</v>
      </c>
      <c r="AH3" s="32" t="s">
        <v>15</v>
      </c>
      <c r="AI3" s="32" t="s">
        <v>16</v>
      </c>
      <c r="AJ3" s="32" t="s">
        <v>17</v>
      </c>
      <c r="AK3" s="40" t="s">
        <v>18</v>
      </c>
      <c r="AM3" s="32" t="s">
        <v>14</v>
      </c>
      <c r="AN3" s="32" t="s">
        <v>15</v>
      </c>
      <c r="AO3" s="32" t="s">
        <v>16</v>
      </c>
      <c r="AP3" s="32" t="s">
        <v>17</v>
      </c>
      <c r="AQ3" s="40" t="s">
        <v>18</v>
      </c>
      <c r="AS3" s="32" t="s">
        <v>14</v>
      </c>
      <c r="AT3" s="32" t="s">
        <v>15</v>
      </c>
      <c r="AU3" s="32" t="s">
        <v>16</v>
      </c>
      <c r="AV3" s="32" t="s">
        <v>17</v>
      </c>
      <c r="AW3" s="40" t="s">
        <v>18</v>
      </c>
      <c r="AY3" s="32" t="s">
        <v>14</v>
      </c>
      <c r="AZ3" s="32" t="s">
        <v>15</v>
      </c>
      <c r="BA3" s="32" t="s">
        <v>16</v>
      </c>
      <c r="BB3" s="32" t="s">
        <v>17</v>
      </c>
      <c r="BC3" s="40" t="s">
        <v>18</v>
      </c>
      <c r="BE3" s="32" t="s">
        <v>14</v>
      </c>
      <c r="BF3" s="32" t="s">
        <v>15</v>
      </c>
      <c r="BG3" s="32" t="s">
        <v>16</v>
      </c>
      <c r="BH3" s="32" t="s">
        <v>17</v>
      </c>
      <c r="BI3" s="40" t="s">
        <v>18</v>
      </c>
      <c r="BK3" s="32" t="s">
        <v>14</v>
      </c>
      <c r="BL3" s="32" t="s">
        <v>15</v>
      </c>
      <c r="BM3" s="32" t="s">
        <v>16</v>
      </c>
      <c r="BN3" s="32" t="s">
        <v>17</v>
      </c>
      <c r="BO3" s="40" t="s">
        <v>18</v>
      </c>
      <c r="BQ3" s="32" t="s">
        <v>14</v>
      </c>
      <c r="BR3" s="32" t="s">
        <v>15</v>
      </c>
      <c r="BS3" s="32" t="s">
        <v>16</v>
      </c>
      <c r="BT3" s="32" t="s">
        <v>17</v>
      </c>
      <c r="BU3" s="40" t="s">
        <v>18</v>
      </c>
      <c r="BW3" s="32" t="s">
        <v>14</v>
      </c>
      <c r="BX3" s="32" t="s">
        <v>15</v>
      </c>
      <c r="BY3" s="32" t="s">
        <v>16</v>
      </c>
      <c r="BZ3" s="32" t="s">
        <v>17</v>
      </c>
      <c r="CA3" s="40" t="s">
        <v>18</v>
      </c>
    </row>
    <row r="4" spans="1:81" x14ac:dyDescent="0.3">
      <c r="A4" s="46"/>
      <c r="B4" s="25" t="s">
        <v>19</v>
      </c>
      <c r="C4" s="32"/>
      <c r="D4" s="32"/>
      <c r="E4" s="32"/>
      <c r="F4" s="32"/>
      <c r="G4" s="40"/>
      <c r="I4" s="32"/>
      <c r="J4" s="32"/>
      <c r="K4" s="32"/>
      <c r="L4" s="32"/>
      <c r="M4" s="40"/>
      <c r="O4" s="32"/>
      <c r="P4" s="32"/>
      <c r="Q4" s="32"/>
      <c r="R4" s="32"/>
      <c r="S4" s="40"/>
      <c r="U4" s="32"/>
      <c r="V4" s="32"/>
      <c r="W4" s="32"/>
      <c r="X4" s="32"/>
      <c r="Y4" s="40"/>
      <c r="AA4" s="32"/>
      <c r="AB4" s="32"/>
      <c r="AC4" s="32"/>
      <c r="AD4" s="32"/>
      <c r="AE4" s="40"/>
      <c r="AG4" s="32"/>
      <c r="AH4" s="32"/>
      <c r="AI4" s="32"/>
      <c r="AJ4" s="32"/>
      <c r="AK4" s="40"/>
      <c r="AM4" s="32"/>
      <c r="AN4" s="32"/>
      <c r="AO4" s="32"/>
      <c r="AP4" s="32"/>
      <c r="AQ4" s="40"/>
      <c r="AS4" s="32"/>
      <c r="AT4" s="32"/>
      <c r="AU4" s="32"/>
      <c r="AV4" s="32"/>
      <c r="AW4" s="40"/>
      <c r="AY4" s="32"/>
      <c r="AZ4" s="32"/>
      <c r="BA4" s="32"/>
      <c r="BB4" s="32"/>
      <c r="BC4" s="40"/>
      <c r="BE4" s="32"/>
      <c r="BF4" s="32"/>
      <c r="BG4" s="32"/>
      <c r="BH4" s="32"/>
      <c r="BI4" s="40"/>
      <c r="BK4" s="32"/>
      <c r="BL4" s="32"/>
      <c r="BM4" s="32"/>
      <c r="BN4" s="32"/>
      <c r="BO4" s="40"/>
      <c r="BQ4" s="32"/>
      <c r="BR4" s="32"/>
      <c r="BS4" s="32"/>
      <c r="BT4" s="32"/>
      <c r="BU4" s="40"/>
      <c r="BW4" s="32"/>
      <c r="BX4" s="32"/>
      <c r="BY4" s="32"/>
      <c r="BZ4" s="32"/>
      <c r="CA4" s="40"/>
    </row>
    <row r="5" spans="1:81" x14ac:dyDescent="0.3">
      <c r="A5" s="41" t="s">
        <v>20</v>
      </c>
      <c r="B5" s="5" t="s">
        <v>21</v>
      </c>
      <c r="C5" s="6">
        <f>C21+C25+C10+C29+C33+C37+C41+C45+C49+C53+C57+C61+C65+C69+C73+C77+C81+C85+C89+C93+C97+C101+C105+C109</f>
        <v>148487400</v>
      </c>
      <c r="D5" s="6">
        <f t="shared" ref="D5:F5" si="0">D21+D25+D10+D29+D33+D37+D41+D45+D49+D53+D57+D61+D65+D69+D73+D77+D81+D85+D89+D93+D97+D101+D105+D109</f>
        <v>10560993</v>
      </c>
      <c r="E5" s="6">
        <f t="shared" si="0"/>
        <v>86323000</v>
      </c>
      <c r="F5" s="6">
        <f t="shared" si="0"/>
        <v>23778819</v>
      </c>
      <c r="G5" s="6">
        <f>SUM(C5:F5)</f>
        <v>269150212</v>
      </c>
      <c r="H5" s="7"/>
      <c r="I5" s="6">
        <f t="shared" ref="I5:L5" si="1">I21+I25+I10+I29+I33+I37+I41+I45+I49+I53+I57+I61+I65+I69+I73+I77+I81+I85+I89+I93+I97+I101+I105+I109</f>
        <v>151207253</v>
      </c>
      <c r="J5" s="6">
        <f t="shared" si="1"/>
        <v>10367698</v>
      </c>
      <c r="K5" s="6">
        <f t="shared" si="1"/>
        <v>85123736</v>
      </c>
      <c r="L5" s="6">
        <f t="shared" si="1"/>
        <v>23201893</v>
      </c>
      <c r="M5" s="6">
        <f>SUM(I5:L5)</f>
        <v>269900580</v>
      </c>
      <c r="O5" s="6">
        <f t="shared" ref="O5:R5" si="2">O21+O25+O10+O29+O33+O37+O41+O45+O49+O53+O57+O61+O65+O69+O73+O77+O81+O85+O89+O93+O97+O101+O105+O109</f>
        <v>149445172</v>
      </c>
      <c r="P5" s="6">
        <f t="shared" si="2"/>
        <v>10538816</v>
      </c>
      <c r="Q5" s="6">
        <f t="shared" si="2"/>
        <v>82988189</v>
      </c>
      <c r="R5" s="6">
        <f t="shared" si="2"/>
        <v>22702464</v>
      </c>
      <c r="S5" s="6">
        <f>SUM(O5:R5)</f>
        <v>265674641</v>
      </c>
      <c r="T5" s="7"/>
      <c r="U5" s="6">
        <f t="shared" ref="U5:X5" si="3">U21+U25+U10+U29+U33+U37+U41+U45+U49+U53+U57+U61+U65+U69+U73+U77+U81+U85+U89+U93+U97+U101+U105+U109</f>
        <v>128973769</v>
      </c>
      <c r="V5" s="6">
        <f t="shared" si="3"/>
        <v>9365991</v>
      </c>
      <c r="W5" s="6">
        <f t="shared" si="3"/>
        <v>74023399</v>
      </c>
      <c r="X5" s="6">
        <f t="shared" si="3"/>
        <v>18869433</v>
      </c>
      <c r="Y5" s="6">
        <f t="shared" ref="Y5" si="4">Y21+Y25+Y10+Y29+Y33+Y37+Y41+Y45+Y49+Y53+Y57+Y61+Y65+Y69+Y73+Y77+Y81+Y85+Y89+Y93+Y97</f>
        <v>231232592</v>
      </c>
      <c r="Z5" s="7"/>
      <c r="AA5" s="6">
        <f t="shared" ref="AA5:AD5" si="5">AA21+AA25+AA10+AA29+AA33+AA37+AA41+AA45+AA49+AA53+AA57+AA61+AA65+AA69+AA73+AA77+AA81+AA85+AA89+AA93+AA97+AA101+AA105+AA109</f>
        <v>110050331</v>
      </c>
      <c r="AB5" s="6">
        <f t="shared" si="5"/>
        <v>9563594</v>
      </c>
      <c r="AC5" s="6">
        <f t="shared" si="5"/>
        <v>76544592</v>
      </c>
      <c r="AD5" s="6">
        <f t="shared" si="5"/>
        <v>17363801</v>
      </c>
      <c r="AE5" s="6">
        <f>SUM(AA5:AD5)</f>
        <v>213522318</v>
      </c>
      <c r="AG5" s="6">
        <f t="shared" ref="AG5:AJ5" si="6">AG21+AG25+AG10+AG29+AG33+AG37+AG41+AG45+AG49+AG53+AG57+AG61+AG65+AG69+AG73+AG77+AG81+AG85+AG89+AG93+AG97+AG101+AG105+AG109</f>
        <v>109498935</v>
      </c>
      <c r="AH5" s="6">
        <f t="shared" si="6"/>
        <v>9211499</v>
      </c>
      <c r="AI5" s="6">
        <f t="shared" si="6"/>
        <v>79737882</v>
      </c>
      <c r="AJ5" s="6">
        <f t="shared" si="6"/>
        <v>17971708</v>
      </c>
      <c r="AK5" s="6">
        <f>SUM(AG5:AJ5)</f>
        <v>216420024</v>
      </c>
      <c r="AL5" s="7"/>
      <c r="AM5" s="6">
        <f t="shared" ref="AM5:AP5" si="7">AM21+AM25+AM10+AM29+AM33+AM37+AM41+AM45+AM49+AM53+AM57+AM61+AM65+AM69+AM73+AM77+AM81+AM85+AM89+AM93+AM97+AM101+AM105+AM109</f>
        <v>112127409</v>
      </c>
      <c r="AN5" s="6">
        <f t="shared" si="7"/>
        <v>11223071</v>
      </c>
      <c r="AO5" s="6">
        <f t="shared" si="7"/>
        <v>98254792</v>
      </c>
      <c r="AP5" s="6">
        <f t="shared" si="7"/>
        <v>21840247</v>
      </c>
      <c r="AQ5" s="6">
        <f>SUM(AM5:AP5)</f>
        <v>243445519</v>
      </c>
      <c r="AR5" s="7"/>
      <c r="AS5" s="6">
        <f t="shared" ref="AS5:AV5" si="8">AS21+AS25+AS10+AS29+AS33+AS37+AS41+AS45+AS49+AS53+AS57+AS61+AS65+AS69+AS73+AS77+AS81+AS85+AS89+AS93+AS97+AS101+AS105+AS109</f>
        <v>93311830</v>
      </c>
      <c r="AT5" s="6">
        <f t="shared" si="8"/>
        <v>10790938</v>
      </c>
      <c r="AU5" s="6">
        <f t="shared" si="8"/>
        <v>95880690</v>
      </c>
      <c r="AV5" s="6">
        <f t="shared" si="8"/>
        <v>20959139</v>
      </c>
      <c r="AW5" s="6">
        <f>SUM(AS5:AV5)</f>
        <v>220942597</v>
      </c>
      <c r="AY5" s="6">
        <f t="shared" ref="AY5:BB5" si="9">AY21+AY25+AY10+AY29+AY33+AY37+AY41+AY45+AY49+AY53+AY57+AY61+AY65+AY69+AY73+AY77+AY81+AY85+AY89+AY93+AY97+AY101+AY105+AY109</f>
        <v>94506282</v>
      </c>
      <c r="AZ5" s="6">
        <f t="shared" si="9"/>
        <v>9805852</v>
      </c>
      <c r="BA5" s="6">
        <f t="shared" si="9"/>
        <v>83894857</v>
      </c>
      <c r="BB5" s="6">
        <f t="shared" si="9"/>
        <v>17566551</v>
      </c>
      <c r="BC5" s="6">
        <f>SUM(AY5:BB5)</f>
        <v>205773542</v>
      </c>
      <c r="BD5" s="7"/>
      <c r="BE5" s="6">
        <f t="shared" ref="BE5:BH5" si="10">BE21+BE25+BE10+BE29+BE33+BE37+BE41+BE45+BE49+BE53+BE57+BE61+BE65+BE69+BE73+BE77+BE81+BE85+BE89+BE93+BE97+BE101+BE105+BE109</f>
        <v>132438673</v>
      </c>
      <c r="BF5" s="6">
        <f t="shared" si="10"/>
        <v>9754069</v>
      </c>
      <c r="BG5" s="6">
        <f t="shared" si="10"/>
        <v>79451046</v>
      </c>
      <c r="BH5" s="6">
        <f t="shared" si="10"/>
        <v>19194381</v>
      </c>
      <c r="BI5" s="6">
        <f>SUM(BE5:BH5)</f>
        <v>240838169</v>
      </c>
      <c r="BJ5" s="7"/>
      <c r="BK5" s="6">
        <f t="shared" ref="BK5:BN5" si="11">BK21+BK25+BK10+BK29+BK33+BK37+BK41+BK45+BK49+BK53+BK57+BK61+BK65+BK69+BK73+BK77+BK81+BK85+BK89+BK93+BK97+BK101+BK105+BK109</f>
        <v>157609359</v>
      </c>
      <c r="BL5" s="6">
        <f t="shared" si="11"/>
        <v>9574475</v>
      </c>
      <c r="BM5" s="6">
        <f t="shared" si="11"/>
        <v>70806816</v>
      </c>
      <c r="BN5" s="6">
        <f t="shared" si="11"/>
        <v>20643153</v>
      </c>
      <c r="BO5" s="6">
        <f>SUM(BK5:BN5)</f>
        <v>258633803</v>
      </c>
      <c r="BQ5" s="6">
        <f t="shared" ref="BQ5:BT5" si="12">BQ21+BQ25+BQ10+BQ29+BQ33+BQ37+BQ41+BQ45+BQ49+BQ53+BQ57+BQ61+BQ65+BQ69+BQ73+BQ77+BQ81+BQ85+BQ89+BQ93+BQ97+BQ101+BQ105+BQ109</f>
        <v>0</v>
      </c>
      <c r="BR5" s="6">
        <f t="shared" si="12"/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 t="shared" ref="BW5:BZ5" si="13">BW21+BW25+BW10+BW29+BW33+BW37+BW41+BW45+BW49+BW53+BW57+BW61+BW65+BW69+BW73+BW77+BW81+BW85+BW89+BW93+BW97+BW101+BW105+BW109</f>
        <v>1387656413</v>
      </c>
      <c r="BX5" s="6">
        <f t="shared" si="13"/>
        <v>110756996</v>
      </c>
      <c r="BY5" s="6">
        <f t="shared" si="13"/>
        <v>913028999</v>
      </c>
      <c r="BZ5" s="6">
        <f t="shared" si="13"/>
        <v>224091589</v>
      </c>
      <c r="CA5" s="6">
        <f>SUM(BW5:BZ5)</f>
        <v>2635533997</v>
      </c>
      <c r="CC5" s="7"/>
    </row>
    <row r="6" spans="1:81" x14ac:dyDescent="0.3">
      <c r="A6" s="41"/>
      <c r="B6" s="5" t="s">
        <v>22</v>
      </c>
      <c r="C6" s="8">
        <f>C22+C26+C11+C30+C34+C38+C42+C46+C50+C54+C58+C62+C66+C70+C74+C78+C82+C86+C90+C94+C98+C102+C106+C110</f>
        <v>96.119515000000007</v>
      </c>
      <c r="D6" s="8">
        <f t="shared" ref="D6:F6" si="14">D22+D26+D11+D30+D34+D38+D42+D46+D50+D54+D58+D62+D66+D70+D74+D78+D82+D86+D90+D94+D98+D102+D106+D110</f>
        <v>7.7322740000000003</v>
      </c>
      <c r="E6" s="8">
        <f t="shared" si="14"/>
        <v>83.390021000000004</v>
      </c>
      <c r="F6" s="8">
        <f t="shared" si="14"/>
        <v>6.1103829999999997</v>
      </c>
      <c r="G6" s="8">
        <f>SUM(C6:F6)</f>
        <v>193.35219300000003</v>
      </c>
      <c r="I6" s="8">
        <f t="shared" ref="I6:L6" si="15">I22+I26+I11+I30+I34+I38+I42+I46+I50+I54+I58+I62+I66+I70+I74+I78+I82+I86+I90+I94+I98+I102+I106+I110</f>
        <v>97.711906999999997</v>
      </c>
      <c r="J6" s="8">
        <f t="shared" si="15"/>
        <v>7.6748479999999999</v>
      </c>
      <c r="K6" s="8">
        <f t="shared" si="15"/>
        <v>87.573970999999986</v>
      </c>
      <c r="L6" s="8">
        <f t="shared" si="15"/>
        <v>6.2366179999999991</v>
      </c>
      <c r="M6" s="8">
        <f>SUM(I6:L6)</f>
        <v>199.19734399999996</v>
      </c>
      <c r="O6" s="8">
        <f t="shared" ref="O6:R6" si="16">O22+O26+O11+O30+O34+O38+O42+O46+O50+O54+O58+O62+O66+O70+O74+O78+O82+O86+O90+O94+O98+O102+O106+O110</f>
        <v>94.521766</v>
      </c>
      <c r="P6" s="8">
        <f t="shared" si="16"/>
        <v>7.1533370000000005</v>
      </c>
      <c r="Q6" s="8">
        <f t="shared" si="16"/>
        <v>79.424862000000005</v>
      </c>
      <c r="R6" s="8">
        <f t="shared" si="16"/>
        <v>6.0334650000000005</v>
      </c>
      <c r="S6" s="8">
        <f>SUM(O6:R6)</f>
        <v>187.13343</v>
      </c>
      <c r="U6" s="8">
        <f t="shared" ref="U6:X6" si="17">U22+U26+U11+U30+U34+U38+U42+U46+U50+U54+U58+U62+U66+U70+U74+U78+U82+U86+U90+U94+U98+U102+U106+U110</f>
        <v>78.630406999999991</v>
      </c>
      <c r="V6" s="8">
        <f t="shared" si="17"/>
        <v>7.0957030000000012</v>
      </c>
      <c r="W6" s="8">
        <f t="shared" si="17"/>
        <v>76.437893999999915</v>
      </c>
      <c r="X6" s="8">
        <f t="shared" si="17"/>
        <v>5.598158000000014</v>
      </c>
      <c r="Y6" s="8">
        <f>SUM(U6:X6)</f>
        <v>167.76216199999993</v>
      </c>
      <c r="AA6" s="8">
        <f t="shared" ref="AA6:AD6" si="18">AA22+AA26+AA11+AA30+AA34+AA38+AA42+AA46+AA50+AA54+AA58+AA62+AA66+AA70+AA74+AA78+AA82+AA86+AA90+AA94+AA98+AA102+AA106+AA110</f>
        <v>21.073077999999999</v>
      </c>
      <c r="AB6" s="8">
        <f t="shared" si="18"/>
        <v>7.4736630000000002</v>
      </c>
      <c r="AC6" s="8">
        <f t="shared" si="18"/>
        <v>81.062247999999968</v>
      </c>
      <c r="AD6" s="8">
        <f t="shared" si="18"/>
        <v>5.9007570000000005</v>
      </c>
      <c r="AE6" s="8">
        <f>SUM(AA6:AD6)</f>
        <v>115.50974599999996</v>
      </c>
      <c r="AG6" s="8">
        <f t="shared" ref="AG6:AJ6" si="19">AG22+AG26+AG11+AG30+AG34+AG38+AG42+AG46+AG50+AG54+AG58+AG62+AG66+AG70+AG74+AG78+AG82+AG86+AG90+AG94+AG98+AG102+AG106+AG110</f>
        <v>20.084797999999999</v>
      </c>
      <c r="AH6" s="8">
        <f t="shared" si="19"/>
        <v>7.3697040000000005</v>
      </c>
      <c r="AI6" s="8">
        <f t="shared" si="19"/>
        <v>85.426534999999987</v>
      </c>
      <c r="AJ6" s="8">
        <f t="shared" si="19"/>
        <v>6.5061399999999985</v>
      </c>
      <c r="AK6" s="8">
        <f>SUM(AG6:AJ6)</f>
        <v>119.38717699999999</v>
      </c>
      <c r="AM6" s="8">
        <f t="shared" ref="AM6:AP6" si="20">AM22+AM26+AM11+AM30+AM34+AM38+AM42+AM46+AM50+AM54+AM58+AM62+AM66+AM70+AM74+AM78+AM82+AM86+AM90+AM94+AM98+AM102+AM106+AM110</f>
        <v>25.000761000000001</v>
      </c>
      <c r="AN6" s="8">
        <f t="shared" si="20"/>
        <v>5.9557700000000002</v>
      </c>
      <c r="AO6" s="8">
        <f t="shared" si="20"/>
        <v>98.997873000000013</v>
      </c>
      <c r="AP6" s="8">
        <f t="shared" si="20"/>
        <v>6.6617349999999993</v>
      </c>
      <c r="AQ6" s="8">
        <f>SUM(AM6:AP6)</f>
        <v>136.616139</v>
      </c>
      <c r="AS6" s="8">
        <f t="shared" ref="AS6:AV6" si="21">AS22+AS26+AS11+AS30+AS34+AS38+AS42+AS46+AS50+AS54+AS58+AS62+AS66+AS70+AS74+AS78+AS82+AS86+AS90+AS94+AS98+AS102+AS106+AS110</f>
        <v>23.913223000000006</v>
      </c>
      <c r="AT6" s="8">
        <f t="shared" si="21"/>
        <v>6.2111660000000004</v>
      </c>
      <c r="AU6" s="8">
        <f t="shared" si="21"/>
        <v>98.282630000000012</v>
      </c>
      <c r="AV6" s="8">
        <f t="shared" si="21"/>
        <v>6.4305159999999999</v>
      </c>
      <c r="AW6" s="8">
        <f>SUM(AS6:AV6)</f>
        <v>134.83753500000003</v>
      </c>
      <c r="AY6" s="8">
        <f t="shared" ref="AY6:BB6" si="22">AY22+AY26+AY11+AY30+AY34+AY38+AY42+AY46+AY50+AY54+AY58+AY62+AY66+AY70+AY74+AY78+AY82+AY86+AY90+AY94+AY98+AY102+AY106+AY110</f>
        <v>59.087797999999999</v>
      </c>
      <c r="AZ6" s="8">
        <f t="shared" si="22"/>
        <v>5.5059670000000001</v>
      </c>
      <c r="BA6" s="8">
        <f t="shared" si="22"/>
        <v>84.190882000000002</v>
      </c>
      <c r="BB6" s="8">
        <f t="shared" si="22"/>
        <v>5.9132339999999992</v>
      </c>
      <c r="BC6" s="8">
        <f>SUM(AY6:BB6)</f>
        <v>154.697881</v>
      </c>
      <c r="BE6" s="8">
        <f t="shared" ref="BE6:BH6" si="23">BE22+BE26+BE11+BE30+BE34+BE38+BE42+BE46+BE50+BE54+BE58+BE62+BE66+BE70+BE74+BE78+BE82+BE86+BE90+BE94+BE98+BE102+BE106+BE110</f>
        <v>99.358846</v>
      </c>
      <c r="BF6" s="8">
        <f t="shared" si="23"/>
        <v>4.5901900000000007</v>
      </c>
      <c r="BG6" s="8">
        <f t="shared" si="23"/>
        <v>75.226191000000014</v>
      </c>
      <c r="BH6" s="8">
        <f t="shared" si="23"/>
        <v>5.7467350000000001</v>
      </c>
      <c r="BI6" s="8">
        <f>SUM(BE6:BH6)</f>
        <v>184.92196200000001</v>
      </c>
      <c r="BK6" s="8">
        <f t="shared" ref="BK6:BN6" si="24">BK22+BK26+BK11+BK30+BK34+BK38+BK42+BK46+BK50+BK54+BK58+BK62+BK66+BK70+BK74+BK78+BK82+BK86+BK90+BK94+BK98+BK102+BK106+BK110</f>
        <v>115.811757</v>
      </c>
      <c r="BL6" s="8">
        <f t="shared" si="24"/>
        <v>4.7444400000000009</v>
      </c>
      <c r="BM6" s="8">
        <f t="shared" si="24"/>
        <v>63.760751000000006</v>
      </c>
      <c r="BN6" s="8">
        <f t="shared" si="24"/>
        <v>5.8093449999999986</v>
      </c>
      <c r="BO6" s="8">
        <f>SUM(BK6:BN6)</f>
        <v>190.126293</v>
      </c>
      <c r="BQ6" s="8">
        <f t="shared" ref="BQ6:BT6" si="25">BQ22+BQ26+BQ11+BQ30+BQ34+BQ38+BQ42+BQ46+BQ50+BQ54+BQ58+BQ62+BQ66+BQ70+BQ74+BQ78+BQ82+BQ86+BQ90+BQ94+BQ98+BQ102+BQ106+BQ110</f>
        <v>0</v>
      </c>
      <c r="BR6" s="8">
        <f t="shared" si="25"/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 t="shared" ref="BW6:BZ6" si="26">BW22+BW26+BW11+BW30+BW34+BW38+BW42+BW46+BW50+BW54+BW58+BW62+BW66+BW70+BW74+BW78+BW82+BW86+BW90+BW94+BW98+BW102+BW106+BW110</f>
        <v>731.3138560000001</v>
      </c>
      <c r="BX6" s="8">
        <f t="shared" si="26"/>
        <v>71.507062000000005</v>
      </c>
      <c r="BY6" s="8">
        <f t="shared" si="26"/>
        <v>913.7738579999999</v>
      </c>
      <c r="BZ6" s="8">
        <f t="shared" si="26"/>
        <v>66.947086000000013</v>
      </c>
      <c r="CA6" s="8">
        <f>SUM(BW6:BZ6)</f>
        <v>1783.541862</v>
      </c>
    </row>
    <row r="7" spans="1:81" x14ac:dyDescent="0.3">
      <c r="A7" s="27" t="s">
        <v>23</v>
      </c>
      <c r="B7" s="5"/>
      <c r="C7" s="9">
        <v>61334189</v>
      </c>
      <c r="D7" s="9">
        <v>422477</v>
      </c>
      <c r="E7" s="9">
        <v>10661754</v>
      </c>
      <c r="F7" s="9">
        <v>7947141</v>
      </c>
      <c r="G7" s="9">
        <f>SUM(C7:F7)</f>
        <v>80365561</v>
      </c>
      <c r="I7" s="9">
        <v>71299272</v>
      </c>
      <c r="J7" s="9">
        <v>367375</v>
      </c>
      <c r="K7" s="9">
        <v>10247148</v>
      </c>
      <c r="L7" s="9">
        <v>7595585</v>
      </c>
      <c r="M7" s="9">
        <f>SUM(I7:L7)</f>
        <v>89509380</v>
      </c>
      <c r="O7" s="9">
        <v>73837785</v>
      </c>
      <c r="P7" s="9">
        <v>320448</v>
      </c>
      <c r="Q7" s="9">
        <v>10219186</v>
      </c>
      <c r="R7" s="9">
        <v>7718819</v>
      </c>
      <c r="S7" s="9">
        <f>SUM(O7:R7)</f>
        <v>92096238</v>
      </c>
      <c r="U7" s="9">
        <v>68733974</v>
      </c>
      <c r="V7" s="9">
        <v>192436</v>
      </c>
      <c r="W7" s="9">
        <v>9186592</v>
      </c>
      <c r="X7" s="9">
        <v>7184349</v>
      </c>
      <c r="Y7" s="9">
        <f>SUM(U7:X7)</f>
        <v>85297351</v>
      </c>
      <c r="AA7" s="9">
        <v>64765685</v>
      </c>
      <c r="AB7" s="9">
        <v>189804</v>
      </c>
      <c r="AC7" s="9">
        <v>9020952</v>
      </c>
      <c r="AD7" s="9">
        <v>7331801</v>
      </c>
      <c r="AE7" s="9">
        <f>SUM(AA7:AD7)</f>
        <v>81308242</v>
      </c>
      <c r="AG7" s="9">
        <v>63138610</v>
      </c>
      <c r="AH7" s="9">
        <v>231567</v>
      </c>
      <c r="AI7" s="9">
        <v>9208244</v>
      </c>
      <c r="AJ7" s="9">
        <v>7467752</v>
      </c>
      <c r="AK7" s="9">
        <f>SUM(AG7:AJ7)</f>
        <v>80046173</v>
      </c>
      <c r="AL7" s="7"/>
      <c r="AM7" s="9">
        <v>58797258</v>
      </c>
      <c r="AN7" s="9">
        <v>321055</v>
      </c>
      <c r="AO7" s="9">
        <v>11371972</v>
      </c>
      <c r="AP7" s="9">
        <v>8789874</v>
      </c>
      <c r="AQ7" s="9">
        <f>SUM(AM7:AP7)</f>
        <v>79280159</v>
      </c>
      <c r="AS7" s="9">
        <v>41189377</v>
      </c>
      <c r="AT7" s="9">
        <v>308362</v>
      </c>
      <c r="AU7" s="9">
        <v>10793810</v>
      </c>
      <c r="AV7" s="9">
        <v>8737039</v>
      </c>
      <c r="AW7" s="9">
        <f>SUM(AS7:AV7)</f>
        <v>61028588</v>
      </c>
      <c r="AY7" s="9">
        <v>39762046</v>
      </c>
      <c r="AZ7" s="9">
        <v>258686</v>
      </c>
      <c r="BA7" s="9">
        <v>9659751</v>
      </c>
      <c r="BB7" s="9">
        <v>7609084</v>
      </c>
      <c r="BC7" s="9">
        <f>SUM(AY7:BB7)</f>
        <v>57289567</v>
      </c>
      <c r="BE7" s="9">
        <v>40798004</v>
      </c>
      <c r="BF7" s="9">
        <v>264388</v>
      </c>
      <c r="BG7" s="9">
        <v>9157185</v>
      </c>
      <c r="BH7" s="9">
        <v>7423868</v>
      </c>
      <c r="BI7" s="9">
        <f>SUM(BE7:BH7)</f>
        <v>57643445</v>
      </c>
      <c r="BK7" s="9">
        <v>55087818</v>
      </c>
      <c r="BL7" s="9">
        <v>288722</v>
      </c>
      <c r="BM7" s="9">
        <v>9033723</v>
      </c>
      <c r="BN7" s="9">
        <v>7134525</v>
      </c>
      <c r="BO7" s="9">
        <f>SUM(BK7:BN7)</f>
        <v>71544788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638744018</v>
      </c>
      <c r="BX7" s="9">
        <f t="shared" ref="BX7:BZ7" si="27">D7+J7+P7+V7+AB7+AH7+AN7+AT7+AZ7+BF7+BL7+BR7</f>
        <v>3165320</v>
      </c>
      <c r="BY7" s="9">
        <f t="shared" si="27"/>
        <v>108560317</v>
      </c>
      <c r="BZ7" s="9">
        <f t="shared" si="27"/>
        <v>84939837</v>
      </c>
      <c r="CA7" s="9">
        <f>SUM(BW7:BZ7)</f>
        <v>835409492</v>
      </c>
    </row>
    <row r="8" spans="1:81" ht="8.25" customHeight="1" x14ac:dyDescent="0.3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9" x14ac:dyDescent="0.3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3">
      <c r="A10" s="33" t="s">
        <v>25</v>
      </c>
      <c r="B10" s="15" t="s">
        <v>21</v>
      </c>
      <c r="C10" s="16">
        <f>C13+C15+C17</f>
        <v>56695134</v>
      </c>
      <c r="D10" s="16">
        <f t="shared" ref="D10:F10" si="28">D13+D15+D17</f>
        <v>0</v>
      </c>
      <c r="E10" s="16">
        <f t="shared" si="28"/>
        <v>0</v>
      </c>
      <c r="F10" s="16">
        <f t="shared" si="28"/>
        <v>0</v>
      </c>
      <c r="G10" s="17">
        <f>SUM(C10:F10)</f>
        <v>56695134</v>
      </c>
      <c r="I10" s="16">
        <f>I13+I15+I17</f>
        <v>56393114</v>
      </c>
      <c r="J10" s="16">
        <f t="shared" ref="J10:L10" si="29">J13+J15+J17</f>
        <v>0</v>
      </c>
      <c r="K10" s="16">
        <f t="shared" si="29"/>
        <v>0</v>
      </c>
      <c r="L10" s="16">
        <f t="shared" si="29"/>
        <v>0</v>
      </c>
      <c r="M10" s="17">
        <f>SUM(I10:L10)</f>
        <v>56393114</v>
      </c>
      <c r="O10" s="16">
        <f>O13+O15+O17</f>
        <v>49072248</v>
      </c>
      <c r="P10" s="16">
        <f t="shared" ref="P10:R10" si="30">P13+P15+P17</f>
        <v>0</v>
      </c>
      <c r="Q10" s="16">
        <f t="shared" si="30"/>
        <v>0</v>
      </c>
      <c r="R10" s="16">
        <f t="shared" si="30"/>
        <v>0</v>
      </c>
      <c r="S10" s="17">
        <f>SUM(O10:R10)</f>
        <v>49072248</v>
      </c>
      <c r="T10" s="7"/>
      <c r="U10" s="16">
        <f>U13+U15+U17</f>
        <v>40007569</v>
      </c>
      <c r="V10" s="16">
        <f t="shared" ref="V10:X10" si="31">V13+V15+V17</f>
        <v>0</v>
      </c>
      <c r="W10" s="16">
        <f t="shared" si="31"/>
        <v>0</v>
      </c>
      <c r="X10" s="16">
        <f t="shared" si="31"/>
        <v>0</v>
      </c>
      <c r="Y10" s="17">
        <f>SUM(U10:X10)</f>
        <v>40007569</v>
      </c>
      <c r="AA10" s="16">
        <f>AA13+AA15+AA17</f>
        <v>19663798</v>
      </c>
      <c r="AB10" s="16">
        <f t="shared" ref="AB10:AD10" si="32">AB13+AB15+AB17</f>
        <v>0</v>
      </c>
      <c r="AC10" s="16">
        <f t="shared" si="32"/>
        <v>0</v>
      </c>
      <c r="AD10" s="16">
        <f t="shared" si="32"/>
        <v>0</v>
      </c>
      <c r="AE10" s="17">
        <f>SUM(AA10:AD10)</f>
        <v>19663798</v>
      </c>
      <c r="AG10" s="16">
        <f>AG13+AG15+AG17</f>
        <v>13337468</v>
      </c>
      <c r="AH10" s="16">
        <f t="shared" ref="AH10:AJ10" si="33">AH13+AH15+AH17</f>
        <v>0</v>
      </c>
      <c r="AI10" s="16">
        <f t="shared" si="33"/>
        <v>0</v>
      </c>
      <c r="AJ10" s="16">
        <f t="shared" si="33"/>
        <v>0</v>
      </c>
      <c r="AK10" s="17">
        <f>SUM(AG10:AJ10)</f>
        <v>13337468</v>
      </c>
      <c r="AL10" s="7"/>
      <c r="AM10" s="16">
        <f>AM13+AM15+AM17</f>
        <v>14450056</v>
      </c>
      <c r="AN10" s="16">
        <f t="shared" ref="AN10:AP10" si="34">AN13+AN15+AN17</f>
        <v>0</v>
      </c>
      <c r="AO10" s="16">
        <f t="shared" si="34"/>
        <v>0</v>
      </c>
      <c r="AP10" s="16">
        <f t="shared" si="34"/>
        <v>0</v>
      </c>
      <c r="AQ10" s="17">
        <f>SUM(AM10:AP10)</f>
        <v>14450056</v>
      </c>
      <c r="AS10" s="16">
        <f>AS13+AS15+AS17</f>
        <v>7206804</v>
      </c>
      <c r="AT10" s="16">
        <f t="shared" ref="AT10:AV10" si="35">AT13+AT15+AT17</f>
        <v>0</v>
      </c>
      <c r="AU10" s="16">
        <f t="shared" si="35"/>
        <v>0</v>
      </c>
      <c r="AV10" s="16">
        <f t="shared" si="35"/>
        <v>0</v>
      </c>
      <c r="AW10" s="17">
        <f>SUM(AS10:AV10)</f>
        <v>7206804</v>
      </c>
      <c r="AY10" s="16">
        <f>AY13+AY15+AY17</f>
        <v>15457746</v>
      </c>
      <c r="AZ10" s="16">
        <f t="shared" ref="AZ10:BB10" si="36">AZ13+AZ15+AZ17</f>
        <v>0</v>
      </c>
      <c r="BA10" s="16">
        <f t="shared" si="36"/>
        <v>0</v>
      </c>
      <c r="BB10" s="16">
        <f t="shared" si="36"/>
        <v>0</v>
      </c>
      <c r="BC10" s="17">
        <f>SUM(AY10:BB10)</f>
        <v>15457746</v>
      </c>
      <c r="BD10" s="7"/>
      <c r="BE10" s="16">
        <f>BE13+BE15+BE17</f>
        <v>41477504</v>
      </c>
      <c r="BF10" s="16">
        <f t="shared" ref="BF10:BH10" si="37">BF13+BF15+BF17</f>
        <v>0</v>
      </c>
      <c r="BG10" s="16">
        <f t="shared" si="37"/>
        <v>0</v>
      </c>
      <c r="BH10" s="16">
        <f t="shared" si="37"/>
        <v>0</v>
      </c>
      <c r="BI10" s="17">
        <f>SUM(BE10:BH10)</f>
        <v>41477504</v>
      </c>
      <c r="BK10" s="16">
        <f>BK13+BK15+BK17</f>
        <v>58082249</v>
      </c>
      <c r="BL10" s="16">
        <f t="shared" ref="BL10:BN10" si="38">BL13+BL15+BL17</f>
        <v>0</v>
      </c>
      <c r="BM10" s="16">
        <f t="shared" si="38"/>
        <v>0</v>
      </c>
      <c r="BN10" s="16">
        <f t="shared" si="38"/>
        <v>0</v>
      </c>
      <c r="BO10" s="17">
        <f>SUM(BK10:BN10)</f>
        <v>58082249</v>
      </c>
      <c r="BQ10" s="16">
        <f>BQ13+BQ15+BQ17</f>
        <v>0</v>
      </c>
      <c r="BR10" s="16">
        <f t="shared" ref="BR10:BT10" si="39">BR13+BR15+BR17</f>
        <v>0</v>
      </c>
      <c r="BS10" s="16">
        <f t="shared" si="39"/>
        <v>0</v>
      </c>
      <c r="BT10" s="16">
        <f t="shared" si="39"/>
        <v>0</v>
      </c>
      <c r="BU10" s="17">
        <f>SUM(BQ10:BT10)</f>
        <v>0</v>
      </c>
      <c r="BV10" s="7"/>
      <c r="BW10" s="16">
        <f>BW13+BW15+BW17</f>
        <v>371843690</v>
      </c>
      <c r="BX10" s="16">
        <f t="shared" ref="BX10:BZ10" si="40">BX13+BX15+BX17</f>
        <v>0</v>
      </c>
      <c r="BY10" s="16">
        <f t="shared" si="40"/>
        <v>0</v>
      </c>
      <c r="BZ10" s="16">
        <f t="shared" si="40"/>
        <v>0</v>
      </c>
      <c r="CA10" s="17">
        <f>SUM(BW10:BZ10)</f>
        <v>371843690</v>
      </c>
      <c r="CB10" s="7"/>
      <c r="CC10" s="7"/>
    </row>
    <row r="11" spans="1:81" x14ac:dyDescent="0.3">
      <c r="A11" s="33"/>
      <c r="B11" s="15" t="s">
        <v>22</v>
      </c>
      <c r="C11" s="18">
        <f>C14+C16+C18</f>
        <v>79.796000000000006</v>
      </c>
      <c r="D11" s="18">
        <f t="shared" ref="D11:F11" si="41">D14+D16+D18</f>
        <v>0</v>
      </c>
      <c r="E11" s="18">
        <f t="shared" si="41"/>
        <v>0</v>
      </c>
      <c r="F11" s="18">
        <f t="shared" si="41"/>
        <v>0</v>
      </c>
      <c r="G11" s="18">
        <f>SUM(C11:F11)</f>
        <v>79.796000000000006</v>
      </c>
      <c r="I11" s="18">
        <f>I14+I16+I18</f>
        <v>82.489000000000004</v>
      </c>
      <c r="J11" s="18">
        <f t="shared" ref="J11:L11" si="42">J14+J16+J18</f>
        <v>0</v>
      </c>
      <c r="K11" s="18">
        <f t="shared" si="42"/>
        <v>0</v>
      </c>
      <c r="L11" s="18">
        <f t="shared" si="42"/>
        <v>0</v>
      </c>
      <c r="M11" s="18">
        <f>SUM(I11:L11)</f>
        <v>82.489000000000004</v>
      </c>
      <c r="O11" s="18">
        <f>O14+O16+O18</f>
        <v>78.507999999999996</v>
      </c>
      <c r="P11" s="18">
        <f t="shared" ref="P11:R11" si="43">P14+P16+P18</f>
        <v>0</v>
      </c>
      <c r="Q11" s="18">
        <f t="shared" si="43"/>
        <v>0</v>
      </c>
      <c r="R11" s="18">
        <f t="shared" si="43"/>
        <v>0</v>
      </c>
      <c r="S11" s="18">
        <f>SUM(O11:R11)</f>
        <v>78.507999999999996</v>
      </c>
      <c r="U11" s="18">
        <f>U14+U16+U18</f>
        <v>65.325999999999993</v>
      </c>
      <c r="V11" s="18">
        <f t="shared" ref="V11:X11" si="44">V14+V16+V18</f>
        <v>0</v>
      </c>
      <c r="W11" s="18">
        <f t="shared" si="44"/>
        <v>0</v>
      </c>
      <c r="X11" s="18">
        <f t="shared" si="44"/>
        <v>0</v>
      </c>
      <c r="Y11" s="18">
        <f>SUM(U11:X11)</f>
        <v>65.325999999999993</v>
      </c>
      <c r="AA11" s="18">
        <f>AA14+AA16+AA18</f>
        <v>9.6749999999999989</v>
      </c>
      <c r="AB11" s="18">
        <f t="shared" ref="AB11:AD11" si="45">AB14+AB16+AB18</f>
        <v>0</v>
      </c>
      <c r="AC11" s="18">
        <f t="shared" si="45"/>
        <v>0</v>
      </c>
      <c r="AD11" s="18">
        <f t="shared" si="45"/>
        <v>0</v>
      </c>
      <c r="AE11" s="18">
        <f>SUM(AA11:AD11)</f>
        <v>9.6749999999999989</v>
      </c>
      <c r="AG11" s="18">
        <f>AG14+AG16+AG18</f>
        <v>7.798</v>
      </c>
      <c r="AH11" s="18">
        <f t="shared" ref="AH11:AJ11" si="46">AH14+AH16+AH18</f>
        <v>0</v>
      </c>
      <c r="AI11" s="18">
        <f t="shared" si="46"/>
        <v>0</v>
      </c>
      <c r="AJ11" s="18">
        <f t="shared" si="46"/>
        <v>0</v>
      </c>
      <c r="AK11" s="18">
        <f>SUM(AG11:AJ11)</f>
        <v>7.798</v>
      </c>
      <c r="AL11" s="7"/>
      <c r="AM11" s="18">
        <f>AM14+AM16+AM18</f>
        <v>11.795</v>
      </c>
      <c r="AN11" s="18">
        <f t="shared" ref="AN11:AP11" si="47">AN14+AN16+AN18</f>
        <v>0</v>
      </c>
      <c r="AO11" s="18">
        <f t="shared" si="47"/>
        <v>0</v>
      </c>
      <c r="AP11" s="18">
        <f t="shared" si="47"/>
        <v>0</v>
      </c>
      <c r="AQ11" s="18">
        <f>SUM(AM11:AP11)</f>
        <v>11.795</v>
      </c>
      <c r="AS11" s="18">
        <f>AS14+AS16+AS18</f>
        <v>11.488000000000001</v>
      </c>
      <c r="AT11" s="18">
        <f t="shared" ref="AT11:AV11" si="48">AT14+AT16+AT18</f>
        <v>0</v>
      </c>
      <c r="AU11" s="18">
        <f t="shared" si="48"/>
        <v>0</v>
      </c>
      <c r="AV11" s="18">
        <f t="shared" si="48"/>
        <v>0</v>
      </c>
      <c r="AW11" s="18">
        <f>SUM(AS11:AV11)</f>
        <v>11.488000000000001</v>
      </c>
      <c r="AY11" s="18">
        <f>AY14+AY16+AY18</f>
        <v>47.869</v>
      </c>
      <c r="AZ11" s="18">
        <f t="shared" ref="AZ11:BB11" si="49">AZ14+AZ16+AZ18</f>
        <v>0</v>
      </c>
      <c r="BA11" s="18">
        <f t="shared" si="49"/>
        <v>0</v>
      </c>
      <c r="BB11" s="18">
        <f t="shared" si="49"/>
        <v>0</v>
      </c>
      <c r="BC11" s="18">
        <f>SUM(AY11:BB11)</f>
        <v>47.869</v>
      </c>
      <c r="BE11" s="18">
        <f>BE14+BE16+BE18</f>
        <v>82.539000000000001</v>
      </c>
      <c r="BF11" s="18">
        <f t="shared" ref="BF11:BH11" si="50">BF14+BF16+BF18</f>
        <v>0</v>
      </c>
      <c r="BG11" s="18">
        <f t="shared" si="50"/>
        <v>0</v>
      </c>
      <c r="BH11" s="18">
        <f t="shared" si="50"/>
        <v>0</v>
      </c>
      <c r="BI11" s="18">
        <f>SUM(BE11:BH11)</f>
        <v>82.539000000000001</v>
      </c>
      <c r="BK11" s="18">
        <f>BK14+BK16+BK18</f>
        <v>97.081000000000003</v>
      </c>
      <c r="BL11" s="18">
        <f t="shared" ref="BL11:BN11" si="51">BL14+BL16+BL18</f>
        <v>0</v>
      </c>
      <c r="BM11" s="18">
        <f t="shared" si="51"/>
        <v>0</v>
      </c>
      <c r="BN11" s="18">
        <f t="shared" si="51"/>
        <v>0</v>
      </c>
      <c r="BO11" s="18">
        <f>SUM(BK11:BN11)</f>
        <v>97.081000000000003</v>
      </c>
      <c r="BQ11" s="18">
        <f>BQ14+BQ16+BQ18</f>
        <v>0</v>
      </c>
      <c r="BR11" s="18">
        <f t="shared" ref="BR11:BT11" si="52">BR14+BR16+BR18</f>
        <v>0</v>
      </c>
      <c r="BS11" s="18">
        <f t="shared" si="52"/>
        <v>0</v>
      </c>
      <c r="BT11" s="18">
        <f t="shared" si="52"/>
        <v>0</v>
      </c>
      <c r="BU11" s="18">
        <f>SUM(BQ11:BT11)</f>
        <v>0</v>
      </c>
      <c r="BV11" s="7"/>
      <c r="BW11" s="18">
        <f>BW14+BW16+BW18</f>
        <v>574.36400000000015</v>
      </c>
      <c r="BX11" s="18">
        <f t="shared" ref="BX11:BZ11" si="53">BX14+BX16+BX18</f>
        <v>0</v>
      </c>
      <c r="BY11" s="18">
        <f t="shared" si="53"/>
        <v>0</v>
      </c>
      <c r="BZ11" s="18">
        <f t="shared" si="53"/>
        <v>0</v>
      </c>
      <c r="CA11" s="18">
        <f>SUM(BW11:BZ11)</f>
        <v>574.36400000000015</v>
      </c>
      <c r="CB11" s="7"/>
      <c r="CC11" s="7"/>
    </row>
    <row r="12" spans="1:81" x14ac:dyDescent="0.3">
      <c r="A12" s="42" t="s">
        <v>26</v>
      </c>
      <c r="B12" s="43"/>
      <c r="C12" s="43"/>
      <c r="D12" s="43"/>
      <c r="E12" s="43"/>
      <c r="F12" s="43"/>
      <c r="G12" s="43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3">
      <c r="A13" s="34" t="s">
        <v>27</v>
      </c>
      <c r="B13" s="19" t="s">
        <v>21</v>
      </c>
      <c r="C13" s="20">
        <v>18515808</v>
      </c>
      <c r="D13" s="20"/>
      <c r="E13" s="20"/>
      <c r="F13" s="20"/>
      <c r="G13" s="21">
        <f t="shared" ref="G13:G18" si="54">SUM(C13:F13)</f>
        <v>18515808</v>
      </c>
      <c r="I13" s="20">
        <v>22866094</v>
      </c>
      <c r="J13" s="20"/>
      <c r="K13" s="20"/>
      <c r="L13" s="20"/>
      <c r="M13" s="21">
        <f t="shared" ref="M13:M18" si="55">SUM(I13:L13)</f>
        <v>22866094</v>
      </c>
      <c r="O13" s="20">
        <v>18247560</v>
      </c>
      <c r="P13" s="20"/>
      <c r="Q13" s="20"/>
      <c r="R13" s="20"/>
      <c r="S13" s="21">
        <f t="shared" ref="S13:S18" si="56">SUM(O13:R13)</f>
        <v>18247560</v>
      </c>
      <c r="T13" s="22"/>
      <c r="U13" s="20">
        <v>21014665</v>
      </c>
      <c r="V13" s="20"/>
      <c r="W13" s="20"/>
      <c r="X13" s="20"/>
      <c r="Y13" s="21">
        <f t="shared" ref="Y13:Y18" si="57">SUM(U13:X13)</f>
        <v>21014665</v>
      </c>
      <c r="AA13" s="20">
        <v>18251774</v>
      </c>
      <c r="AB13" s="20"/>
      <c r="AC13" s="20"/>
      <c r="AD13" s="20"/>
      <c r="AE13" s="21">
        <f t="shared" ref="AE13:AE18" si="58">SUM(AA13:AD13)</f>
        <v>18251774</v>
      </c>
      <c r="AG13" s="20">
        <v>12652356</v>
      </c>
      <c r="AH13" s="20"/>
      <c r="AI13" s="20"/>
      <c r="AJ13" s="20"/>
      <c r="AK13" s="21">
        <f t="shared" ref="AK13:AK18" si="59">SUM(AG13:AJ13)</f>
        <v>12652356</v>
      </c>
      <c r="AL13" s="7"/>
      <c r="AM13" s="20">
        <v>13920747</v>
      </c>
      <c r="AN13" s="20"/>
      <c r="AO13" s="20"/>
      <c r="AP13" s="20"/>
      <c r="AQ13" s="21">
        <f t="shared" ref="AQ13:AQ18" si="60">SUM(AM13:AP13)</f>
        <v>13920747</v>
      </c>
      <c r="AS13" s="20">
        <v>6900844</v>
      </c>
      <c r="AT13" s="20"/>
      <c r="AU13" s="20"/>
      <c r="AV13" s="20"/>
      <c r="AW13" s="21">
        <f t="shared" ref="AW13:AW18" si="61">SUM(AS13:AV13)</f>
        <v>6900844</v>
      </c>
      <c r="AY13" s="20">
        <v>3963827</v>
      </c>
      <c r="AZ13" s="20"/>
      <c r="BA13" s="20"/>
      <c r="BB13" s="20"/>
      <c r="BC13" s="21">
        <f t="shared" ref="BC13:BC18" si="62">SUM(AY13:BB13)</f>
        <v>3963827</v>
      </c>
      <c r="BD13" s="22"/>
      <c r="BE13" s="20">
        <v>5537267</v>
      </c>
      <c r="BF13" s="20"/>
      <c r="BG13" s="20"/>
      <c r="BH13" s="20"/>
      <c r="BI13" s="21">
        <f t="shared" ref="BI13:BI18" si="63">SUM(BE13:BH13)</f>
        <v>5537267</v>
      </c>
      <c r="BK13" s="20">
        <v>10449708</v>
      </c>
      <c r="BL13" s="20"/>
      <c r="BM13" s="20"/>
      <c r="BN13" s="20"/>
      <c r="BO13" s="21">
        <f t="shared" ref="BO13:BO18" si="64">SUM(BK13:BN13)</f>
        <v>10449708</v>
      </c>
      <c r="BQ13" s="20"/>
      <c r="BR13" s="20"/>
      <c r="BS13" s="20"/>
      <c r="BT13" s="20"/>
      <c r="BU13" s="21">
        <f t="shared" ref="BU13:BU18" si="65">SUM(BQ13:BT13)</f>
        <v>0</v>
      </c>
      <c r="BV13" s="7"/>
      <c r="BW13" s="20">
        <f t="shared" ref="BW13:BW16" si="66">C13+I13+O13+U13+AA13+AG13+AM13+AS13+AY13+BE13+BK13+BQ13</f>
        <v>152320650</v>
      </c>
      <c r="BX13" s="20"/>
      <c r="BY13" s="20"/>
      <c r="BZ13" s="20"/>
      <c r="CA13" s="21">
        <f t="shared" ref="CA13:CA18" si="67">SUM(BW13:BZ13)</f>
        <v>152320650</v>
      </c>
      <c r="CB13" s="7"/>
      <c r="CC13" s="7"/>
    </row>
    <row r="14" spans="1:81" x14ac:dyDescent="0.3">
      <c r="A14" s="34"/>
      <c r="B14" s="19" t="s">
        <v>22</v>
      </c>
      <c r="C14" s="23">
        <v>7.3579999999999997</v>
      </c>
      <c r="D14" s="23"/>
      <c r="E14" s="23"/>
      <c r="F14" s="23"/>
      <c r="G14" s="23">
        <f t="shared" si="54"/>
        <v>7.3579999999999997</v>
      </c>
      <c r="I14" s="23">
        <v>8.3170000000000002</v>
      </c>
      <c r="J14" s="23"/>
      <c r="K14" s="23"/>
      <c r="L14" s="23"/>
      <c r="M14" s="23">
        <f t="shared" si="55"/>
        <v>8.3170000000000002</v>
      </c>
      <c r="O14" s="23">
        <v>4.4219999999999997</v>
      </c>
      <c r="P14" s="23"/>
      <c r="Q14" s="23"/>
      <c r="R14" s="23"/>
      <c r="S14" s="23">
        <f t="shared" si="56"/>
        <v>4.4219999999999997</v>
      </c>
      <c r="U14" s="23">
        <v>5.133</v>
      </c>
      <c r="V14" s="23"/>
      <c r="W14" s="23"/>
      <c r="X14" s="23"/>
      <c r="Y14" s="23">
        <f t="shared" si="57"/>
        <v>5.133</v>
      </c>
      <c r="AA14" s="23">
        <v>8.2889999999999997</v>
      </c>
      <c r="AB14" s="23"/>
      <c r="AC14" s="23"/>
      <c r="AD14" s="23"/>
      <c r="AE14" s="23">
        <f t="shared" si="58"/>
        <v>8.2889999999999997</v>
      </c>
      <c r="AG14" s="23">
        <v>6.5730000000000004</v>
      </c>
      <c r="AH14" s="23"/>
      <c r="AI14" s="23"/>
      <c r="AJ14" s="23"/>
      <c r="AK14" s="23">
        <f t="shared" si="59"/>
        <v>6.5730000000000004</v>
      </c>
      <c r="AM14" s="23">
        <v>10.858000000000001</v>
      </c>
      <c r="AN14" s="23"/>
      <c r="AO14" s="23"/>
      <c r="AP14" s="23"/>
      <c r="AQ14" s="23">
        <f t="shared" si="60"/>
        <v>10.858000000000001</v>
      </c>
      <c r="AS14" s="23">
        <v>10.928000000000001</v>
      </c>
      <c r="AT14" s="23"/>
      <c r="AU14" s="23"/>
      <c r="AV14" s="23"/>
      <c r="AW14" s="23">
        <f t="shared" si="61"/>
        <v>10.928000000000001</v>
      </c>
      <c r="AY14" s="23">
        <v>6.8010000000000002</v>
      </c>
      <c r="AZ14" s="23"/>
      <c r="BA14" s="23"/>
      <c r="BB14" s="23"/>
      <c r="BC14" s="23">
        <f t="shared" si="62"/>
        <v>6.8010000000000002</v>
      </c>
      <c r="BE14" s="23">
        <v>8.5779999999999994</v>
      </c>
      <c r="BF14" s="23"/>
      <c r="BG14" s="23"/>
      <c r="BH14" s="23"/>
      <c r="BI14" s="23">
        <f t="shared" si="63"/>
        <v>8.5779999999999994</v>
      </c>
      <c r="BK14" s="23">
        <v>9.9659999999999993</v>
      </c>
      <c r="BL14" s="23"/>
      <c r="BM14" s="23"/>
      <c r="BN14" s="23"/>
      <c r="BO14" s="23">
        <f t="shared" si="64"/>
        <v>9.9659999999999993</v>
      </c>
      <c r="BQ14" s="23"/>
      <c r="BR14" s="23"/>
      <c r="BS14" s="23"/>
      <c r="BT14" s="23"/>
      <c r="BU14" s="23">
        <f t="shared" si="65"/>
        <v>0</v>
      </c>
      <c r="BW14" s="23">
        <f t="shared" si="66"/>
        <v>87.222999999999999</v>
      </c>
      <c r="BX14" s="23"/>
      <c r="BY14" s="23"/>
      <c r="BZ14" s="23"/>
      <c r="CA14" s="23">
        <f t="shared" si="67"/>
        <v>87.222999999999999</v>
      </c>
    </row>
    <row r="15" spans="1:81" x14ac:dyDescent="0.3">
      <c r="A15" s="35" t="s">
        <v>28</v>
      </c>
      <c r="B15" s="19" t="s">
        <v>21</v>
      </c>
      <c r="C15" s="20">
        <v>38179326</v>
      </c>
      <c r="D15" s="20"/>
      <c r="E15" s="20"/>
      <c r="F15" s="20"/>
      <c r="G15" s="21">
        <f t="shared" si="54"/>
        <v>38179326</v>
      </c>
      <c r="I15" s="20">
        <v>33527020</v>
      </c>
      <c r="J15" s="20"/>
      <c r="K15" s="20"/>
      <c r="L15" s="20"/>
      <c r="M15" s="21">
        <f t="shared" si="55"/>
        <v>33527020</v>
      </c>
      <c r="O15" s="20">
        <v>30824688</v>
      </c>
      <c r="P15" s="20"/>
      <c r="Q15" s="20"/>
      <c r="R15" s="20"/>
      <c r="S15" s="21">
        <f t="shared" si="56"/>
        <v>30824688</v>
      </c>
      <c r="U15" s="20">
        <v>18992904</v>
      </c>
      <c r="V15" s="20"/>
      <c r="W15" s="20"/>
      <c r="X15" s="20"/>
      <c r="Y15" s="21">
        <f t="shared" si="57"/>
        <v>18992904</v>
      </c>
      <c r="AA15" s="20">
        <v>1412024</v>
      </c>
      <c r="AB15" s="20"/>
      <c r="AC15" s="20"/>
      <c r="AD15" s="20"/>
      <c r="AE15" s="21">
        <f t="shared" si="58"/>
        <v>1412024</v>
      </c>
      <c r="AG15" s="20">
        <v>685112</v>
      </c>
      <c r="AH15" s="20"/>
      <c r="AI15" s="20"/>
      <c r="AJ15" s="20"/>
      <c r="AK15" s="21">
        <f t="shared" si="59"/>
        <v>685112</v>
      </c>
      <c r="AM15" s="20">
        <v>529309</v>
      </c>
      <c r="AN15" s="20"/>
      <c r="AO15" s="20"/>
      <c r="AP15" s="20"/>
      <c r="AQ15" s="21">
        <f t="shared" si="60"/>
        <v>529309</v>
      </c>
      <c r="AS15" s="20">
        <v>305960</v>
      </c>
      <c r="AT15" s="20"/>
      <c r="AU15" s="20"/>
      <c r="AV15" s="20"/>
      <c r="AW15" s="21">
        <f t="shared" si="61"/>
        <v>305960</v>
      </c>
      <c r="AY15" s="20">
        <v>11493919</v>
      </c>
      <c r="AZ15" s="20"/>
      <c r="BA15" s="20"/>
      <c r="BB15" s="20"/>
      <c r="BC15" s="21">
        <f t="shared" si="62"/>
        <v>11493919</v>
      </c>
      <c r="BE15" s="20">
        <v>35940237</v>
      </c>
      <c r="BF15" s="20"/>
      <c r="BG15" s="20"/>
      <c r="BH15" s="20"/>
      <c r="BI15" s="21">
        <f t="shared" si="63"/>
        <v>35940237</v>
      </c>
      <c r="BK15" s="20">
        <v>38496727</v>
      </c>
      <c r="BL15" s="20"/>
      <c r="BM15" s="20"/>
      <c r="BN15" s="20"/>
      <c r="BO15" s="21">
        <f t="shared" si="64"/>
        <v>38496727</v>
      </c>
      <c r="BQ15" s="20"/>
      <c r="BR15" s="20"/>
      <c r="BS15" s="20"/>
      <c r="BT15" s="20"/>
      <c r="BU15" s="21">
        <f t="shared" si="65"/>
        <v>0</v>
      </c>
      <c r="BW15" s="20">
        <f t="shared" si="66"/>
        <v>210387226</v>
      </c>
      <c r="BX15" s="20"/>
      <c r="BY15" s="20"/>
      <c r="BZ15" s="20"/>
      <c r="CA15" s="21">
        <f t="shared" si="67"/>
        <v>210387226</v>
      </c>
    </row>
    <row r="16" spans="1:81" x14ac:dyDescent="0.3">
      <c r="A16" s="36"/>
      <c r="B16" s="19" t="s">
        <v>22</v>
      </c>
      <c r="C16" s="23">
        <v>72.438000000000002</v>
      </c>
      <c r="D16" s="23"/>
      <c r="E16" s="23"/>
      <c r="F16" s="23"/>
      <c r="G16" s="23">
        <f t="shared" si="54"/>
        <v>72.438000000000002</v>
      </c>
      <c r="I16" s="23">
        <v>74.171999999999997</v>
      </c>
      <c r="J16" s="23"/>
      <c r="K16" s="23"/>
      <c r="L16" s="23"/>
      <c r="M16" s="23">
        <f t="shared" si="55"/>
        <v>74.171999999999997</v>
      </c>
      <c r="O16" s="23">
        <v>74.085999999999999</v>
      </c>
      <c r="P16" s="23"/>
      <c r="Q16" s="23"/>
      <c r="R16" s="23"/>
      <c r="S16" s="23">
        <f t="shared" si="56"/>
        <v>74.085999999999999</v>
      </c>
      <c r="U16" s="23">
        <v>60.192999999999998</v>
      </c>
      <c r="V16" s="23"/>
      <c r="W16" s="23"/>
      <c r="X16" s="23"/>
      <c r="Y16" s="23">
        <f t="shared" si="57"/>
        <v>60.192999999999998</v>
      </c>
      <c r="AA16" s="23">
        <v>1.3859999999999999</v>
      </c>
      <c r="AB16" s="23"/>
      <c r="AC16" s="23"/>
      <c r="AD16" s="23"/>
      <c r="AE16" s="23">
        <f t="shared" si="58"/>
        <v>1.3859999999999999</v>
      </c>
      <c r="AG16" s="23">
        <v>1.2250000000000001</v>
      </c>
      <c r="AH16" s="23"/>
      <c r="AI16" s="23"/>
      <c r="AJ16" s="23"/>
      <c r="AK16" s="23">
        <f t="shared" si="59"/>
        <v>1.2250000000000001</v>
      </c>
      <c r="AM16" s="23">
        <v>0.93700000000000006</v>
      </c>
      <c r="AN16" s="23"/>
      <c r="AO16" s="23"/>
      <c r="AP16" s="23"/>
      <c r="AQ16" s="23">
        <f t="shared" si="60"/>
        <v>0.93700000000000006</v>
      </c>
      <c r="AS16" s="23">
        <v>0.56000000000000005</v>
      </c>
      <c r="AT16" s="23"/>
      <c r="AU16" s="23"/>
      <c r="AV16" s="23"/>
      <c r="AW16" s="23">
        <f t="shared" si="61"/>
        <v>0.56000000000000005</v>
      </c>
      <c r="AY16" s="23">
        <v>41.067999999999998</v>
      </c>
      <c r="AZ16" s="23"/>
      <c r="BA16" s="23"/>
      <c r="BB16" s="23"/>
      <c r="BC16" s="23">
        <f t="shared" si="62"/>
        <v>41.067999999999998</v>
      </c>
      <c r="BE16" s="23">
        <v>73.960999999999999</v>
      </c>
      <c r="BF16" s="23"/>
      <c r="BG16" s="23"/>
      <c r="BH16" s="23"/>
      <c r="BI16" s="23">
        <f t="shared" si="63"/>
        <v>73.960999999999999</v>
      </c>
      <c r="BK16" s="23">
        <v>74.141000000000005</v>
      </c>
      <c r="BL16" s="23"/>
      <c r="BM16" s="23"/>
      <c r="BN16" s="23"/>
      <c r="BO16" s="23">
        <f t="shared" si="64"/>
        <v>74.141000000000005</v>
      </c>
      <c r="BQ16" s="23"/>
      <c r="BR16" s="23"/>
      <c r="BS16" s="23"/>
      <c r="BT16" s="23"/>
      <c r="BU16" s="23">
        <f t="shared" si="65"/>
        <v>0</v>
      </c>
      <c r="BW16" s="23">
        <f t="shared" si="66"/>
        <v>474.16700000000009</v>
      </c>
      <c r="BX16" s="23"/>
      <c r="BY16" s="23"/>
      <c r="BZ16" s="23"/>
      <c r="CA16" s="23">
        <f t="shared" si="67"/>
        <v>474.16700000000009</v>
      </c>
    </row>
    <row r="17" spans="1:79" x14ac:dyDescent="0.3">
      <c r="A17" s="35" t="s">
        <v>75</v>
      </c>
      <c r="B17" s="19" t="s">
        <v>21</v>
      </c>
      <c r="C17" s="20"/>
      <c r="D17" s="20"/>
      <c r="E17" s="20"/>
      <c r="F17" s="20"/>
      <c r="G17" s="21">
        <f t="shared" si="54"/>
        <v>0</v>
      </c>
      <c r="I17" s="20"/>
      <c r="J17" s="20"/>
      <c r="K17" s="20"/>
      <c r="L17" s="20"/>
      <c r="M17" s="21">
        <f t="shared" si="55"/>
        <v>0</v>
      </c>
      <c r="O17" s="20"/>
      <c r="P17" s="20"/>
      <c r="Q17" s="20"/>
      <c r="R17" s="20"/>
      <c r="S17" s="21">
        <f t="shared" si="56"/>
        <v>0</v>
      </c>
      <c r="U17" s="20"/>
      <c r="V17" s="20"/>
      <c r="W17" s="20"/>
      <c r="X17" s="20"/>
      <c r="Y17" s="21">
        <f t="shared" si="57"/>
        <v>0</v>
      </c>
      <c r="AA17" s="20"/>
      <c r="AB17" s="20"/>
      <c r="AC17" s="20"/>
      <c r="AD17" s="20"/>
      <c r="AE17" s="21">
        <f t="shared" si="58"/>
        <v>0</v>
      </c>
      <c r="AG17" s="20"/>
      <c r="AH17" s="20"/>
      <c r="AI17" s="20"/>
      <c r="AJ17" s="20"/>
      <c r="AK17" s="21">
        <f t="shared" si="59"/>
        <v>0</v>
      </c>
      <c r="AM17" s="20"/>
      <c r="AN17" s="20"/>
      <c r="AO17" s="20"/>
      <c r="AP17" s="20"/>
      <c r="AQ17" s="21">
        <f t="shared" si="60"/>
        <v>0</v>
      </c>
      <c r="AS17" s="20"/>
      <c r="AT17" s="20"/>
      <c r="AU17" s="20"/>
      <c r="AV17" s="20"/>
      <c r="AW17" s="21">
        <f t="shared" si="61"/>
        <v>0</v>
      </c>
      <c r="AY17" s="20"/>
      <c r="AZ17" s="20"/>
      <c r="BA17" s="20"/>
      <c r="BB17" s="20"/>
      <c r="BC17" s="21">
        <f t="shared" si="62"/>
        <v>0</v>
      </c>
      <c r="BE17" s="20"/>
      <c r="BF17" s="20"/>
      <c r="BG17" s="20"/>
      <c r="BH17" s="20"/>
      <c r="BI17" s="21">
        <f t="shared" si="63"/>
        <v>0</v>
      </c>
      <c r="BK17" s="20">
        <v>9135814</v>
      </c>
      <c r="BL17" s="20"/>
      <c r="BM17" s="20"/>
      <c r="BN17" s="20"/>
      <c r="BO17" s="21">
        <f t="shared" si="64"/>
        <v>9135814</v>
      </c>
      <c r="BQ17" s="20"/>
      <c r="BR17" s="20"/>
      <c r="BS17" s="20"/>
      <c r="BT17" s="20"/>
      <c r="BU17" s="21">
        <f t="shared" si="65"/>
        <v>0</v>
      </c>
      <c r="BW17" s="20">
        <f t="shared" ref="BW17:BW18" si="68">C17+I17+O17+U17+AA17+AG17+AM17+AS17+AY17+BE17+BK17+BQ17</f>
        <v>9135814</v>
      </c>
      <c r="BX17" s="20"/>
      <c r="BY17" s="20"/>
      <c r="BZ17" s="20"/>
      <c r="CA17" s="21">
        <f t="shared" si="67"/>
        <v>9135814</v>
      </c>
    </row>
    <row r="18" spans="1:79" x14ac:dyDescent="0.3">
      <c r="A18" s="36"/>
      <c r="B18" s="19" t="s">
        <v>22</v>
      </c>
      <c r="C18" s="23"/>
      <c r="D18" s="23"/>
      <c r="E18" s="23"/>
      <c r="F18" s="23"/>
      <c r="G18" s="23">
        <f t="shared" si="54"/>
        <v>0</v>
      </c>
      <c r="I18" s="23"/>
      <c r="J18" s="23"/>
      <c r="K18" s="23"/>
      <c r="L18" s="23"/>
      <c r="M18" s="23">
        <f t="shared" si="55"/>
        <v>0</v>
      </c>
      <c r="O18" s="23"/>
      <c r="P18" s="23"/>
      <c r="Q18" s="23"/>
      <c r="R18" s="23"/>
      <c r="S18" s="23">
        <f t="shared" si="56"/>
        <v>0</v>
      </c>
      <c r="U18" s="23"/>
      <c r="V18" s="23"/>
      <c r="W18" s="23"/>
      <c r="X18" s="23"/>
      <c r="Y18" s="23">
        <f t="shared" si="57"/>
        <v>0</v>
      </c>
      <c r="AA18" s="23"/>
      <c r="AB18" s="23"/>
      <c r="AC18" s="23"/>
      <c r="AD18" s="23"/>
      <c r="AE18" s="23">
        <f t="shared" si="58"/>
        <v>0</v>
      </c>
      <c r="AG18" s="23"/>
      <c r="AH18" s="23"/>
      <c r="AI18" s="23"/>
      <c r="AJ18" s="23"/>
      <c r="AK18" s="23">
        <f t="shared" si="59"/>
        <v>0</v>
      </c>
      <c r="AM18" s="23"/>
      <c r="AN18" s="23"/>
      <c r="AO18" s="23"/>
      <c r="AP18" s="23"/>
      <c r="AQ18" s="23">
        <f t="shared" si="60"/>
        <v>0</v>
      </c>
      <c r="AS18" s="23"/>
      <c r="AT18" s="23"/>
      <c r="AU18" s="23"/>
      <c r="AV18" s="23"/>
      <c r="AW18" s="23">
        <f t="shared" si="61"/>
        <v>0</v>
      </c>
      <c r="AY18" s="23"/>
      <c r="AZ18" s="23"/>
      <c r="BA18" s="23"/>
      <c r="BB18" s="23"/>
      <c r="BC18" s="23">
        <f t="shared" si="62"/>
        <v>0</v>
      </c>
      <c r="BE18" s="23"/>
      <c r="BF18" s="23"/>
      <c r="BG18" s="23"/>
      <c r="BH18" s="23"/>
      <c r="BI18" s="23">
        <f t="shared" si="63"/>
        <v>0</v>
      </c>
      <c r="BK18" s="23">
        <v>12.974</v>
      </c>
      <c r="BL18" s="23"/>
      <c r="BM18" s="23"/>
      <c r="BN18" s="23"/>
      <c r="BO18" s="23">
        <f t="shared" si="64"/>
        <v>12.974</v>
      </c>
      <c r="BQ18" s="23"/>
      <c r="BR18" s="23"/>
      <c r="BS18" s="23"/>
      <c r="BT18" s="23"/>
      <c r="BU18" s="23">
        <f t="shared" si="65"/>
        <v>0</v>
      </c>
      <c r="BW18" s="23">
        <f t="shared" si="68"/>
        <v>12.974</v>
      </c>
      <c r="BX18" s="23"/>
      <c r="BY18" s="23"/>
      <c r="BZ18" s="23"/>
      <c r="CA18" s="23">
        <f t="shared" si="67"/>
        <v>12.974</v>
      </c>
    </row>
    <row r="19" spans="1:79" ht="8.25" customHeight="1" x14ac:dyDescent="0.3">
      <c r="A19" s="10"/>
      <c r="B19" s="11"/>
      <c r="C19" s="12"/>
      <c r="D19" s="12"/>
      <c r="E19" s="12"/>
      <c r="F19" s="12"/>
      <c r="G19" s="12"/>
      <c r="I19" s="12"/>
      <c r="J19" s="12"/>
      <c r="K19" s="12"/>
      <c r="L19" s="12"/>
      <c r="M19" s="12"/>
      <c r="O19" s="12"/>
      <c r="P19" s="12"/>
      <c r="Q19" s="12"/>
      <c r="R19" s="12"/>
      <c r="S19" s="12"/>
      <c r="U19" s="12"/>
      <c r="V19" s="12"/>
      <c r="W19" s="12"/>
      <c r="X19" s="12"/>
      <c r="Y19" s="12"/>
      <c r="AA19" s="12"/>
      <c r="AB19" s="12"/>
      <c r="AC19" s="12"/>
      <c r="AD19" s="12"/>
      <c r="AE19" s="12"/>
      <c r="AG19" s="12"/>
      <c r="AH19" s="12"/>
      <c r="AI19" s="12"/>
      <c r="AJ19" s="12"/>
      <c r="AK19" s="12"/>
      <c r="AL19" s="7"/>
      <c r="AM19" s="12"/>
      <c r="AN19" s="12"/>
      <c r="AO19" s="12"/>
      <c r="AP19" s="12"/>
      <c r="AQ19" s="12"/>
      <c r="AS19" s="12"/>
      <c r="AT19" s="12"/>
      <c r="AU19" s="12"/>
      <c r="AV19" s="12"/>
      <c r="AW19" s="12"/>
      <c r="AY19" s="12"/>
      <c r="AZ19" s="12"/>
      <c r="BA19" s="12"/>
      <c r="BB19" s="12"/>
      <c r="BC19" s="12"/>
      <c r="BE19" s="12"/>
      <c r="BF19" s="12"/>
      <c r="BG19" s="12"/>
      <c r="BH19" s="12"/>
      <c r="BI19" s="12"/>
      <c r="BK19" s="12"/>
      <c r="BL19" s="12"/>
      <c r="BM19" s="12"/>
      <c r="BN19" s="12"/>
      <c r="BO19" s="12"/>
      <c r="BQ19" s="12"/>
      <c r="BR19" s="12"/>
      <c r="BS19" s="12"/>
      <c r="BT19" s="12"/>
      <c r="BU19" s="12"/>
      <c r="BW19" s="12"/>
      <c r="BX19" s="12"/>
      <c r="BY19" s="12"/>
      <c r="BZ19" s="12"/>
      <c r="CA19" s="12"/>
    </row>
    <row r="20" spans="1:79" ht="78" x14ac:dyDescent="0.3">
      <c r="A20" s="13" t="s">
        <v>29</v>
      </c>
      <c r="B20" s="14"/>
      <c r="C20" s="29"/>
      <c r="D20" s="14"/>
      <c r="E20" s="14"/>
      <c r="F20" s="14"/>
      <c r="G20" s="14"/>
      <c r="V20" s="7"/>
      <c r="X20" s="7"/>
    </row>
    <row r="21" spans="1:79" ht="19.5" customHeight="1" x14ac:dyDescent="0.3">
      <c r="A21" s="33" t="s">
        <v>63</v>
      </c>
      <c r="B21" s="15" t="s">
        <v>21</v>
      </c>
      <c r="C21" s="16">
        <v>55820872</v>
      </c>
      <c r="D21" s="16">
        <v>7394336</v>
      </c>
      <c r="E21" s="16">
        <v>60728302</v>
      </c>
      <c r="F21" s="16">
        <v>15200099</v>
      </c>
      <c r="G21" s="16">
        <f>SUM(C21:F21)</f>
        <v>139143609</v>
      </c>
      <c r="I21" s="16">
        <v>56464078</v>
      </c>
      <c r="J21" s="16">
        <v>7121676</v>
      </c>
      <c r="K21" s="16">
        <v>61599548</v>
      </c>
      <c r="L21" s="16">
        <v>14945990</v>
      </c>
      <c r="M21" s="16">
        <f>SUM(I21:L21)</f>
        <v>140131292</v>
      </c>
      <c r="O21" s="16">
        <v>56100811</v>
      </c>
      <c r="P21" s="16">
        <v>6941578</v>
      </c>
      <c r="Q21" s="16">
        <v>59111486</v>
      </c>
      <c r="R21" s="16">
        <v>14358614</v>
      </c>
      <c r="S21" s="16">
        <f>SUM(O21:R21)</f>
        <v>136512489</v>
      </c>
      <c r="T21" s="7"/>
      <c r="U21" s="16">
        <v>51588839</v>
      </c>
      <c r="V21" s="16">
        <v>6293623</v>
      </c>
      <c r="W21" s="16">
        <v>52374273</v>
      </c>
      <c r="X21" s="16">
        <v>12347349</v>
      </c>
      <c r="Y21" s="16">
        <f>SUM(U21:X21)</f>
        <v>122604084</v>
      </c>
      <c r="AA21" s="16">
        <v>52175049</v>
      </c>
      <c r="AB21" s="16">
        <v>6638906</v>
      </c>
      <c r="AC21" s="16">
        <v>54958427</v>
      </c>
      <c r="AD21" s="16">
        <v>12206479</v>
      </c>
      <c r="AE21" s="16">
        <f>SUM(AA21:AD21)</f>
        <v>125978861</v>
      </c>
      <c r="AG21" s="16">
        <f>54261811+1983700</f>
        <v>56245511</v>
      </c>
      <c r="AH21" s="16">
        <v>6074714</v>
      </c>
      <c r="AI21" s="16">
        <v>58863824</v>
      </c>
      <c r="AJ21" s="16">
        <v>12691220</v>
      </c>
      <c r="AK21" s="16">
        <f>SUM(AG21:AJ21)</f>
        <v>133875269</v>
      </c>
      <c r="AL21" s="7"/>
      <c r="AM21" s="16">
        <v>57686253</v>
      </c>
      <c r="AN21" s="16">
        <v>7750068</v>
      </c>
      <c r="AO21" s="16">
        <v>74105902</v>
      </c>
      <c r="AP21" s="16">
        <v>15739916</v>
      </c>
      <c r="AQ21" s="16">
        <f>SUM(AM21:AP21)</f>
        <v>155282139</v>
      </c>
      <c r="AS21" s="16">
        <f>46675984+2453786</f>
        <v>49129770</v>
      </c>
      <c r="AT21" s="16">
        <v>7251735</v>
      </c>
      <c r="AU21" s="16">
        <v>72630670</v>
      </c>
      <c r="AV21" s="16">
        <v>15073841</v>
      </c>
      <c r="AW21" s="16">
        <f>SUM(AS21:AV21)</f>
        <v>144086016</v>
      </c>
      <c r="AY21" s="16">
        <f>42441199+1929839</f>
        <v>44371038</v>
      </c>
      <c r="AZ21" s="16">
        <v>6664817</v>
      </c>
      <c r="BA21" s="16">
        <v>61885834</v>
      </c>
      <c r="BB21" s="16">
        <v>12660552</v>
      </c>
      <c r="BC21" s="16">
        <f>SUM(AY21:BB21)</f>
        <v>125582241</v>
      </c>
      <c r="BD21" s="7"/>
      <c r="BE21" s="16">
        <v>47146269</v>
      </c>
      <c r="BF21" s="16">
        <v>6886631</v>
      </c>
      <c r="BG21" s="16">
        <v>55700038</v>
      </c>
      <c r="BH21" s="16">
        <v>13179758</v>
      </c>
      <c r="BI21" s="16">
        <f>SUM(BE21:BH21)</f>
        <v>122912696</v>
      </c>
      <c r="BK21" s="16">
        <v>49980359</v>
      </c>
      <c r="BL21" s="16">
        <v>6628630</v>
      </c>
      <c r="BM21" s="16">
        <v>53338383</v>
      </c>
      <c r="BN21" s="16">
        <v>13435349</v>
      </c>
      <c r="BO21" s="16">
        <f>SUM(BK21:BN21)</f>
        <v>123382721</v>
      </c>
      <c r="BQ21" s="16"/>
      <c r="BR21" s="16"/>
      <c r="BS21" s="16"/>
      <c r="BT21" s="16"/>
      <c r="BU21" s="16">
        <f>SUM(BQ21:BT21)</f>
        <v>0</v>
      </c>
      <c r="BW21" s="16">
        <f t="shared" ref="BW21:BW22" si="69">C21+I21+O21+U21+AA21+AG21+AM21+AS21+AY21+BE21+BK21+BQ21</f>
        <v>576708849</v>
      </c>
      <c r="BX21" s="16">
        <f t="shared" ref="BX21:BX22" si="70">D21+J21+P21+V21+AB21+AH21+AN21+AT21+AZ21+BF21+BL21+BR21</f>
        <v>75646714</v>
      </c>
      <c r="BY21" s="16">
        <f t="shared" ref="BY21:BY22" si="71">E21+K21+Q21+W21+AC21+AI21+AO21+AU21+BA21+BG21+BM21+BS21</f>
        <v>665296687</v>
      </c>
      <c r="BZ21" s="16">
        <f t="shared" ref="BZ21:BZ22" si="72">F21+L21+R21+X21+AD21+AJ21+AP21+AV21+BB21+BH21+BN21+BT21</f>
        <v>151839167</v>
      </c>
      <c r="CA21" s="16">
        <f>SUM(BW21:BZ21)</f>
        <v>1469491417</v>
      </c>
    </row>
    <row r="22" spans="1:79" ht="19.5" customHeight="1" x14ac:dyDescent="0.3">
      <c r="A22" s="33"/>
      <c r="B22" s="15" t="s">
        <v>22</v>
      </c>
      <c r="C22" s="18">
        <v>7.5149999999999991E-3</v>
      </c>
      <c r="D22" s="18">
        <v>6.0322740000000001</v>
      </c>
      <c r="E22" s="18">
        <v>75.502020999999999</v>
      </c>
      <c r="F22" s="18">
        <v>5.9373829999999996</v>
      </c>
      <c r="G22" s="18">
        <f>SUM(C22:F22)</f>
        <v>87.479192999999995</v>
      </c>
      <c r="I22" s="18">
        <v>2.9069999999999999E-3</v>
      </c>
      <c r="J22" s="18">
        <v>5.6798479999999998</v>
      </c>
      <c r="K22" s="18">
        <v>79.805970999999985</v>
      </c>
      <c r="L22" s="18">
        <v>6.0546179999999996</v>
      </c>
      <c r="M22" s="18">
        <f>SUM(I22:L22)</f>
        <v>91.543343999999991</v>
      </c>
      <c r="O22" s="18">
        <v>1.5766000000000002E-2</v>
      </c>
      <c r="P22" s="18">
        <v>5.2183370000000009</v>
      </c>
      <c r="Q22" s="18">
        <v>71.137862000000027</v>
      </c>
      <c r="R22" s="18">
        <v>5.851465000000001</v>
      </c>
      <c r="S22" s="18">
        <f>SUM(O22:R22)</f>
        <v>82.223430000000036</v>
      </c>
      <c r="U22" s="18">
        <v>7.0407000000000011E-2</v>
      </c>
      <c r="V22" s="18">
        <v>5.3567030000000013</v>
      </c>
      <c r="W22" s="18">
        <v>67.815893999999901</v>
      </c>
      <c r="X22" s="18">
        <v>5.4271580000000146</v>
      </c>
      <c r="Y22" s="18">
        <f>SUM(U22:X22)</f>
        <v>78.67016199999992</v>
      </c>
      <c r="AA22" s="18">
        <v>2.1078E-2</v>
      </c>
      <c r="AB22" s="18">
        <v>5.8196630000000003</v>
      </c>
      <c r="AC22" s="18">
        <v>72.312247999999997</v>
      </c>
      <c r="AD22" s="18">
        <v>5.7187570000000001</v>
      </c>
      <c r="AE22" s="18">
        <f>SUM(AA22:AD22)</f>
        <v>83.871745999999987</v>
      </c>
      <c r="AG22" s="18">
        <v>4.4797999999999998E-2</v>
      </c>
      <c r="AH22" s="18">
        <v>5.6397040000000009</v>
      </c>
      <c r="AI22" s="18">
        <v>76.579535000000007</v>
      </c>
      <c r="AJ22" s="18">
        <v>6.3191399999999991</v>
      </c>
      <c r="AK22" s="18">
        <f>SUM(AG22:AJ22)</f>
        <v>88.583177000000006</v>
      </c>
      <c r="AM22" s="18">
        <v>8.3761000000000002E-2</v>
      </c>
      <c r="AN22" s="18">
        <v>3.7827700000000002</v>
      </c>
      <c r="AO22" s="18">
        <v>89.895873000000009</v>
      </c>
      <c r="AP22" s="18">
        <v>6.4527349999999997</v>
      </c>
      <c r="AQ22" s="18">
        <f>SUM(AM22:AP22)</f>
        <v>100.21513900000001</v>
      </c>
      <c r="AS22" s="18">
        <v>0.340223</v>
      </c>
      <c r="AT22" s="18">
        <v>3.7441659999999999</v>
      </c>
      <c r="AU22" s="18">
        <v>89.608630000000005</v>
      </c>
      <c r="AV22" s="18">
        <v>6.2375160000000003</v>
      </c>
      <c r="AW22" s="18">
        <f>SUM(AS22:AV22)</f>
        <v>99.930535000000006</v>
      </c>
      <c r="AY22" s="18">
        <v>0.62879799999999997</v>
      </c>
      <c r="AZ22" s="18">
        <v>3.360967</v>
      </c>
      <c r="BA22" s="18">
        <v>75.599881999999994</v>
      </c>
      <c r="BB22" s="18">
        <v>5.7282339999999996</v>
      </c>
      <c r="BC22" s="18">
        <f>SUM(AY22:BB22)</f>
        <v>85.317881</v>
      </c>
      <c r="BE22" s="18">
        <v>0.49484599999999995</v>
      </c>
      <c r="BF22" s="18">
        <v>3.3031900000000003</v>
      </c>
      <c r="BG22" s="18">
        <v>66.821190999999999</v>
      </c>
      <c r="BH22" s="18">
        <v>5.5587350000000004</v>
      </c>
      <c r="BI22" s="18">
        <f>SUM(BE22:BH22)</f>
        <v>76.177961999999994</v>
      </c>
      <c r="BK22" s="18">
        <v>0.39275700000000002</v>
      </c>
      <c r="BL22" s="18">
        <v>3.3844400000000006</v>
      </c>
      <c r="BM22" s="18">
        <v>63.337750999999997</v>
      </c>
      <c r="BN22" s="18">
        <v>5.6273449999999992</v>
      </c>
      <c r="BO22" s="18">
        <f>SUM(BK22:BN22)</f>
        <v>72.742293000000004</v>
      </c>
      <c r="BQ22" s="18"/>
      <c r="BR22" s="18"/>
      <c r="BS22" s="18"/>
      <c r="BT22" s="18"/>
      <c r="BU22" s="18">
        <f>SUM(BQ22:BT22)</f>
        <v>0</v>
      </c>
      <c r="BW22" s="18">
        <f t="shared" si="69"/>
        <v>2.1028560000000001</v>
      </c>
      <c r="BX22" s="18">
        <f t="shared" si="70"/>
        <v>51.322062000000003</v>
      </c>
      <c r="BY22" s="18">
        <f t="shared" si="71"/>
        <v>828.41685800000005</v>
      </c>
      <c r="BZ22" s="18">
        <f t="shared" si="72"/>
        <v>64.913086000000007</v>
      </c>
      <c r="CA22" s="18">
        <f>SUM(BW22:BZ22)</f>
        <v>946.75486200000012</v>
      </c>
    </row>
    <row r="23" spans="1:79" ht="8.25" customHeight="1" x14ac:dyDescent="0.3">
      <c r="A23" s="10"/>
      <c r="B23" s="11"/>
      <c r="C23" s="12"/>
      <c r="D23" s="12"/>
      <c r="E23" s="12"/>
      <c r="F23" s="12"/>
      <c r="G23" s="12"/>
      <c r="I23" s="12"/>
      <c r="J23" s="12"/>
      <c r="K23" s="12"/>
      <c r="L23" s="12"/>
      <c r="M23" s="12"/>
      <c r="O23" s="12"/>
      <c r="P23" s="12"/>
      <c r="Q23" s="12"/>
      <c r="R23" s="12"/>
      <c r="S23" s="12"/>
      <c r="U23" s="12"/>
      <c r="V23" s="12"/>
      <c r="W23" s="12"/>
      <c r="X23" s="12"/>
      <c r="Y23" s="12"/>
      <c r="AA23" s="12"/>
      <c r="AB23" s="12"/>
      <c r="AC23" s="12"/>
      <c r="AD23" s="12"/>
      <c r="AE23" s="12"/>
      <c r="AG23" s="12"/>
      <c r="AH23" s="12"/>
      <c r="AI23" s="12"/>
      <c r="AJ23" s="12"/>
      <c r="AK23" s="12"/>
      <c r="AL23" s="7"/>
      <c r="AM23" s="12"/>
      <c r="AN23" s="12"/>
      <c r="AO23" s="12"/>
      <c r="AP23" s="12"/>
      <c r="AQ23" s="12"/>
      <c r="AS23" s="12"/>
      <c r="AT23" s="12"/>
      <c r="AU23" s="12"/>
      <c r="AV23" s="12"/>
      <c r="AW23" s="12"/>
      <c r="AY23" s="12"/>
      <c r="AZ23" s="12"/>
      <c r="BA23" s="12"/>
      <c r="BB23" s="12"/>
      <c r="BC23" s="12"/>
      <c r="BE23" s="12"/>
      <c r="BF23" s="12"/>
      <c r="BG23" s="12"/>
      <c r="BH23" s="12"/>
      <c r="BI23" s="12"/>
      <c r="BK23" s="12"/>
      <c r="BL23" s="12"/>
      <c r="BM23" s="12"/>
      <c r="BN23" s="12"/>
      <c r="BO23" s="12"/>
      <c r="BQ23" s="12"/>
      <c r="BR23" s="12"/>
      <c r="BS23" s="12"/>
      <c r="BT23" s="12"/>
      <c r="BU23" s="12"/>
      <c r="BW23" s="12"/>
      <c r="BX23" s="12"/>
      <c r="BY23" s="12"/>
      <c r="BZ23" s="12"/>
      <c r="CA23" s="12"/>
    </row>
    <row r="24" spans="1:79" ht="39" x14ac:dyDescent="0.3">
      <c r="A24" s="13" t="s">
        <v>30</v>
      </c>
      <c r="B24" s="24"/>
      <c r="C24" s="24"/>
      <c r="D24" s="24"/>
      <c r="E24" s="24"/>
      <c r="F24" s="24"/>
      <c r="G24" s="24"/>
      <c r="X24" s="7">
        <f>Y24-Y25</f>
        <v>18175307</v>
      </c>
      <c r="Y24" s="30">
        <v>50178193</v>
      </c>
    </row>
    <row r="25" spans="1:79" x14ac:dyDescent="0.3">
      <c r="A25" s="33" t="s">
        <v>31</v>
      </c>
      <c r="B25" s="15" t="s">
        <v>21</v>
      </c>
      <c r="C25" s="16">
        <v>19765276</v>
      </c>
      <c r="D25" s="16">
        <v>1450853</v>
      </c>
      <c r="E25" s="16">
        <v>13546965</v>
      </c>
      <c r="F25" s="16">
        <v>7510038</v>
      </c>
      <c r="G25" s="17">
        <f>SUM(C25:F25)</f>
        <v>42273132</v>
      </c>
      <c r="I25" s="16">
        <v>18304528</v>
      </c>
      <c r="J25" s="16">
        <v>1557613</v>
      </c>
      <c r="K25" s="16">
        <v>12859817</v>
      </c>
      <c r="L25" s="16">
        <v>7209257</v>
      </c>
      <c r="M25" s="17">
        <f>SUM(I25:L25)</f>
        <v>39931215</v>
      </c>
      <c r="O25" s="16">
        <f>18727653+7197</f>
        <v>18734850</v>
      </c>
      <c r="P25" s="16">
        <v>1573647</v>
      </c>
      <c r="Q25" s="16">
        <v>12492659</v>
      </c>
      <c r="R25" s="16">
        <f>7249349+43084</f>
        <v>7292433</v>
      </c>
      <c r="S25" s="17">
        <f>SUM(O25:R25)</f>
        <v>40093589</v>
      </c>
      <c r="T25" s="7"/>
      <c r="U25" s="16">
        <v>14573859</v>
      </c>
      <c r="V25" s="16">
        <v>1234315</v>
      </c>
      <c r="W25" s="16">
        <v>10602354</v>
      </c>
      <c r="X25" s="16">
        <v>5592358</v>
      </c>
      <c r="Y25" s="17">
        <f>SUM(U25:X25)</f>
        <v>32002886</v>
      </c>
      <c r="AA25" s="16">
        <v>13043022</v>
      </c>
      <c r="AB25" s="16">
        <v>1121488</v>
      </c>
      <c r="AC25" s="16">
        <v>10448509</v>
      </c>
      <c r="AD25" s="16">
        <v>4511341</v>
      </c>
      <c r="AE25" s="17">
        <f>SUM(AA25:AD25)</f>
        <v>29124360</v>
      </c>
      <c r="AG25" s="16">
        <v>13595617</v>
      </c>
      <c r="AH25" s="16">
        <v>1116777</v>
      </c>
      <c r="AI25" s="16">
        <v>10486755</v>
      </c>
      <c r="AJ25" s="16">
        <v>4741124</v>
      </c>
      <c r="AK25" s="17">
        <f>SUM(AG25:AJ25)</f>
        <v>29940273</v>
      </c>
      <c r="AL25" s="7"/>
      <c r="AM25" s="16">
        <v>14795208</v>
      </c>
      <c r="AN25" s="16">
        <v>1448355</v>
      </c>
      <c r="AO25" s="16">
        <v>12374511</v>
      </c>
      <c r="AP25" s="16">
        <v>5507475</v>
      </c>
      <c r="AQ25" s="17">
        <f>SUM(AM25:AP25)</f>
        <v>34125549</v>
      </c>
      <c r="AS25" s="16">
        <v>13344013</v>
      </c>
      <c r="AT25" s="16">
        <v>1637483</v>
      </c>
      <c r="AU25" s="16">
        <v>11848619</v>
      </c>
      <c r="AV25" s="16">
        <v>5303755</v>
      </c>
      <c r="AW25" s="17">
        <f>SUM(AS25:AV25)</f>
        <v>32133870</v>
      </c>
      <c r="AY25" s="16">
        <v>11172386</v>
      </c>
      <c r="AZ25" s="16">
        <v>1361903</v>
      </c>
      <c r="BA25" s="16">
        <v>10644727</v>
      </c>
      <c r="BB25" s="16">
        <v>4362288</v>
      </c>
      <c r="BC25" s="17">
        <f>SUM(AY25:BB25)</f>
        <v>27541304</v>
      </c>
      <c r="BD25" s="7"/>
      <c r="BE25" s="16">
        <v>14870367</v>
      </c>
      <c r="BF25" s="16">
        <v>1014988</v>
      </c>
      <c r="BG25" s="16">
        <v>12070616</v>
      </c>
      <c r="BH25" s="16">
        <v>5400414</v>
      </c>
      <c r="BI25" s="17">
        <f>SUM(BE25:BH25)</f>
        <v>33356385</v>
      </c>
      <c r="BK25" s="16">
        <v>17754917</v>
      </c>
      <c r="BL25" s="16">
        <v>1109012</v>
      </c>
      <c r="BM25" s="16">
        <v>11201614</v>
      </c>
      <c r="BN25" s="16">
        <v>6603775</v>
      </c>
      <c r="BO25" s="17">
        <f>SUM(BK25:BN25)</f>
        <v>36669318</v>
      </c>
      <c r="BQ25" s="16"/>
      <c r="BR25" s="16"/>
      <c r="BS25" s="16"/>
      <c r="BT25" s="16"/>
      <c r="BU25" s="17">
        <f>SUM(BQ25:BT25)</f>
        <v>0</v>
      </c>
      <c r="BW25" s="16">
        <f t="shared" ref="BW25:BW26" si="73">C25+I25+O25+U25+AA25+AG25+AM25+AS25+AY25+BE25+BK25+BQ25</f>
        <v>169954043</v>
      </c>
      <c r="BX25" s="16">
        <f t="shared" ref="BX25:BX26" si="74">D25+J25+P25+V25+AB25+AH25+AN25+AT25+AZ25+BF25+BL25+BR25</f>
        <v>14626434</v>
      </c>
      <c r="BY25" s="16">
        <f t="shared" ref="BY25:BY26" si="75">E25+K25+Q25+W25+AC25+AI25+AO25+AU25+BA25+BG25+BM25+BS25</f>
        <v>128577146</v>
      </c>
      <c r="BZ25" s="16">
        <f t="shared" ref="BZ25:BZ26" si="76">F25+L25+R25+X25+AD25+AJ25+AP25+AV25+BB25+BH25+BN25+BT25</f>
        <v>64034258</v>
      </c>
      <c r="CA25" s="17">
        <f>SUM(BW25:BZ25)</f>
        <v>377191881</v>
      </c>
    </row>
    <row r="26" spans="1:79" x14ac:dyDescent="0.3">
      <c r="A26" s="33"/>
      <c r="B26" s="15" t="s">
        <v>22</v>
      </c>
      <c r="C26" s="18">
        <v>15.765000000000001</v>
      </c>
      <c r="D26" s="18">
        <v>1.7</v>
      </c>
      <c r="E26" s="18"/>
      <c r="F26" s="18"/>
      <c r="G26" s="18">
        <f>SUM(C26:F26)</f>
        <v>17.465</v>
      </c>
      <c r="I26" s="18">
        <v>14.667</v>
      </c>
      <c r="J26" s="18">
        <v>1.9950000000000001</v>
      </c>
      <c r="K26" s="18"/>
      <c r="L26" s="18"/>
      <c r="M26" s="18">
        <f>SUM(I26:L26)</f>
        <v>16.661999999999999</v>
      </c>
      <c r="O26" s="18">
        <v>15.441000000000001</v>
      </c>
      <c r="P26" s="18">
        <v>1.9350000000000001</v>
      </c>
      <c r="Q26" s="18"/>
      <c r="R26" s="18"/>
      <c r="S26" s="18">
        <f>SUM(O26:R26)</f>
        <v>17.376000000000001</v>
      </c>
      <c r="U26" s="18">
        <v>12.67</v>
      </c>
      <c r="V26" s="18">
        <v>1.7390000000000001</v>
      </c>
      <c r="W26" s="18"/>
      <c r="X26" s="18"/>
      <c r="Y26" s="18">
        <f>SUM(U26:X26)</f>
        <v>14.409000000000001</v>
      </c>
      <c r="AA26" s="18">
        <v>10.798999999999999</v>
      </c>
      <c r="AB26" s="18">
        <v>1.6539999999999999</v>
      </c>
      <c r="AC26" s="18"/>
      <c r="AD26" s="18"/>
      <c r="AE26" s="18">
        <f>SUM(AA26:AD26)</f>
        <v>12.452999999999999</v>
      </c>
      <c r="AG26" s="18">
        <v>11.632</v>
      </c>
      <c r="AH26" s="18">
        <v>1.73</v>
      </c>
      <c r="AI26" s="18"/>
      <c r="AJ26" s="18"/>
      <c r="AK26" s="18">
        <f>SUM(AG26:AJ26)</f>
        <v>13.362</v>
      </c>
      <c r="AM26" s="18">
        <v>12.529</v>
      </c>
      <c r="AN26" s="18">
        <v>2.173</v>
      </c>
      <c r="AO26" s="18"/>
      <c r="AP26" s="18"/>
      <c r="AQ26" s="18">
        <f>SUM(AM26:AP26)</f>
        <v>14.702</v>
      </c>
      <c r="AS26" s="18">
        <v>11.49</v>
      </c>
      <c r="AT26" s="18">
        <v>2.464</v>
      </c>
      <c r="AU26" s="18"/>
      <c r="AV26" s="18"/>
      <c r="AW26" s="18">
        <f>SUM(AS26:AV26)</f>
        <v>13.954000000000001</v>
      </c>
      <c r="AY26" s="18">
        <v>9.9990000000000006</v>
      </c>
      <c r="AZ26" s="18">
        <v>2.1419999999999999</v>
      </c>
      <c r="BA26" s="18"/>
      <c r="BB26" s="18"/>
      <c r="BC26" s="18">
        <f>SUM(AY26:BB26)</f>
        <v>12.141</v>
      </c>
      <c r="BE26" s="18">
        <v>13.327999999999999</v>
      </c>
      <c r="BF26" s="18">
        <v>1.284</v>
      </c>
      <c r="BG26" s="18"/>
      <c r="BH26" s="18"/>
      <c r="BI26" s="18">
        <f>SUM(BE26:BH26)</f>
        <v>14.612</v>
      </c>
      <c r="BK26" s="18">
        <v>16.189</v>
      </c>
      <c r="BL26" s="18">
        <v>1.357</v>
      </c>
      <c r="BM26" s="18"/>
      <c r="BN26" s="18"/>
      <c r="BO26" s="18">
        <f>SUM(BK26:BN26)</f>
        <v>17.545999999999999</v>
      </c>
      <c r="BQ26" s="18"/>
      <c r="BR26" s="18"/>
      <c r="BS26" s="18"/>
      <c r="BT26" s="18"/>
      <c r="BU26" s="18">
        <f>SUM(BQ26:BT26)</f>
        <v>0</v>
      </c>
      <c r="BW26" s="18">
        <f t="shared" si="73"/>
        <v>144.50899999999999</v>
      </c>
      <c r="BX26" s="18">
        <f t="shared" si="74"/>
        <v>20.172999999999998</v>
      </c>
      <c r="BY26" s="18">
        <f t="shared" si="75"/>
        <v>0</v>
      </c>
      <c r="BZ26" s="18">
        <f t="shared" si="76"/>
        <v>0</v>
      </c>
      <c r="CA26" s="18">
        <f>SUM(BW26:BZ26)</f>
        <v>164.68199999999999</v>
      </c>
    </row>
    <row r="27" spans="1:79" ht="8.25" customHeight="1" x14ac:dyDescent="0.3">
      <c r="A27" s="10"/>
      <c r="B27" s="11"/>
      <c r="C27" s="12"/>
      <c r="D27" s="12"/>
      <c r="E27" s="12"/>
      <c r="F27" s="12"/>
      <c r="G27" s="12"/>
      <c r="I27" s="12"/>
      <c r="J27" s="12"/>
      <c r="K27" s="12"/>
      <c r="L27" s="12"/>
      <c r="M27" s="12"/>
      <c r="O27" s="12"/>
      <c r="P27" s="12"/>
      <c r="Q27" s="12"/>
      <c r="R27" s="12"/>
      <c r="S27" s="12"/>
      <c r="U27" s="12"/>
      <c r="V27" s="12"/>
      <c r="W27" s="12"/>
      <c r="X27" s="12"/>
      <c r="Y27" s="12"/>
      <c r="AA27" s="12"/>
      <c r="AB27" s="12"/>
      <c r="AC27" s="12"/>
      <c r="AD27" s="12"/>
      <c r="AE27" s="12"/>
      <c r="AG27" s="12"/>
      <c r="AH27" s="12"/>
      <c r="AI27" s="12"/>
      <c r="AJ27" s="12"/>
      <c r="AK27" s="12"/>
      <c r="AL27" s="7"/>
      <c r="AM27" s="12"/>
      <c r="AN27" s="12"/>
      <c r="AO27" s="12"/>
      <c r="AP27" s="12"/>
      <c r="AQ27" s="12"/>
      <c r="AS27" s="12"/>
      <c r="AT27" s="12"/>
      <c r="AU27" s="12"/>
      <c r="AV27" s="12"/>
      <c r="AW27" s="12"/>
      <c r="AY27" s="12"/>
      <c r="AZ27" s="12"/>
      <c r="BA27" s="12"/>
      <c r="BB27" s="12"/>
      <c r="BC27" s="12"/>
      <c r="BE27" s="12"/>
      <c r="BF27" s="12"/>
      <c r="BG27" s="12"/>
      <c r="BH27" s="12"/>
      <c r="BI27" s="12"/>
      <c r="BK27" s="12"/>
      <c r="BL27" s="12"/>
      <c r="BM27" s="12"/>
      <c r="BN27" s="12"/>
      <c r="BO27" s="12"/>
      <c r="BQ27" s="12"/>
      <c r="BR27" s="12"/>
      <c r="BS27" s="12"/>
      <c r="BT27" s="12"/>
      <c r="BU27" s="12"/>
      <c r="BW27" s="12"/>
      <c r="BX27" s="12"/>
      <c r="BY27" s="12"/>
      <c r="BZ27" s="12"/>
      <c r="CA27" s="12"/>
    </row>
    <row r="28" spans="1:79" ht="38.25" customHeight="1" x14ac:dyDescent="0.3">
      <c r="A28" s="13" t="s">
        <v>32</v>
      </c>
      <c r="B28" s="24"/>
      <c r="C28" s="24"/>
      <c r="D28" s="24"/>
      <c r="E28" s="24"/>
      <c r="F28" s="24"/>
      <c r="G28" s="24"/>
    </row>
    <row r="29" spans="1:79" x14ac:dyDescent="0.3">
      <c r="A29" s="33" t="s">
        <v>64</v>
      </c>
      <c r="B29" s="15" t="s">
        <v>21</v>
      </c>
      <c r="C29" s="16">
        <v>395472</v>
      </c>
      <c r="D29" s="16"/>
      <c r="E29" s="16">
        <v>802997</v>
      </c>
      <c r="F29" s="16"/>
      <c r="G29" s="17">
        <f>SUM(C29:F29)</f>
        <v>1198469</v>
      </c>
      <c r="I29" s="16">
        <v>355611</v>
      </c>
      <c r="J29" s="16"/>
      <c r="K29" s="16">
        <v>725592</v>
      </c>
      <c r="L29" s="16"/>
      <c r="M29" s="17">
        <f>SUM(I29:L29)</f>
        <v>1081203</v>
      </c>
      <c r="O29" s="16">
        <v>399102</v>
      </c>
      <c r="P29" s="16"/>
      <c r="Q29" s="16">
        <v>832540</v>
      </c>
      <c r="R29" s="16"/>
      <c r="S29" s="17">
        <f>SUM(O29:R29)</f>
        <v>1231642</v>
      </c>
      <c r="T29" s="7"/>
      <c r="U29" s="16">
        <v>391421</v>
      </c>
      <c r="V29" s="16"/>
      <c r="W29" s="16">
        <v>851592</v>
      </c>
      <c r="X29" s="16"/>
      <c r="Y29" s="17">
        <f>SUM(U29:X29)</f>
        <v>1243013</v>
      </c>
      <c r="AA29" s="16">
        <v>405705</v>
      </c>
      <c r="AB29" s="16"/>
      <c r="AC29" s="16">
        <v>917179</v>
      </c>
      <c r="AD29" s="16"/>
      <c r="AE29" s="17">
        <f>SUM(AA29:AD29)</f>
        <v>1322884</v>
      </c>
      <c r="AG29" s="16">
        <v>407528</v>
      </c>
      <c r="AH29" s="16"/>
      <c r="AI29" s="16">
        <v>941026</v>
      </c>
      <c r="AJ29" s="16"/>
      <c r="AK29" s="17">
        <f>SUM(AG29:AJ29)</f>
        <v>1348554</v>
      </c>
      <c r="AL29" s="7"/>
      <c r="AM29" s="16">
        <v>414052</v>
      </c>
      <c r="AN29" s="16"/>
      <c r="AO29" s="16">
        <v>954331</v>
      </c>
      <c r="AP29" s="16"/>
      <c r="AQ29" s="17">
        <f>SUM(AM29:AP29)</f>
        <v>1368383</v>
      </c>
      <c r="AS29" s="16">
        <v>413217</v>
      </c>
      <c r="AT29" s="16"/>
      <c r="AU29" s="16">
        <v>962427</v>
      </c>
      <c r="AV29" s="16"/>
      <c r="AW29" s="17">
        <f>SUM(AS29:AV29)</f>
        <v>1375644</v>
      </c>
      <c r="AY29" s="16">
        <v>400128</v>
      </c>
      <c r="AZ29" s="16"/>
      <c r="BA29" s="16">
        <v>899579</v>
      </c>
      <c r="BB29" s="16"/>
      <c r="BC29" s="17">
        <f>SUM(AY29:BB29)</f>
        <v>1299707</v>
      </c>
      <c r="BD29" s="7"/>
      <c r="BE29" s="16">
        <v>420199</v>
      </c>
      <c r="BF29" s="16"/>
      <c r="BG29" s="16">
        <v>873762</v>
      </c>
      <c r="BH29" s="16"/>
      <c r="BI29" s="17">
        <f>SUM(BE29:BH29)</f>
        <v>1293961</v>
      </c>
      <c r="BK29" s="16"/>
      <c r="BL29" s="16"/>
      <c r="BM29" s="16">
        <v>90680</v>
      </c>
      <c r="BN29" s="16"/>
      <c r="BO29" s="17">
        <f>SUM(BK29:BN29)</f>
        <v>90680</v>
      </c>
      <c r="BQ29" s="16"/>
      <c r="BR29" s="16"/>
      <c r="BS29" s="16"/>
      <c r="BT29" s="16"/>
      <c r="BU29" s="17">
        <f>SUM(BQ29:BT29)</f>
        <v>0</v>
      </c>
      <c r="BW29" s="16">
        <f t="shared" ref="BW29:BW30" si="77">C29+I29+O29+U29+AA29+AG29+AM29+AS29+AY29+BE29+BK29+BQ29</f>
        <v>4002435</v>
      </c>
      <c r="BX29" s="16">
        <f t="shared" ref="BX29:BX30" si="78">D29+J29+P29+V29+AB29+AH29+AN29+AT29+AZ29+BF29+BL29+BR29</f>
        <v>0</v>
      </c>
      <c r="BY29" s="16">
        <f t="shared" ref="BY29:BY30" si="79">E29+K29+Q29+W29+AC29+AI29+AO29+AU29+BA29+BG29+BM29+BS29</f>
        <v>8851705</v>
      </c>
      <c r="BZ29" s="16">
        <f t="shared" ref="BZ29:BZ30" si="80">F29+L29+R29+X29+AD29+AJ29+AP29+AV29+BB29+BH29+BN29+BT29</f>
        <v>0</v>
      </c>
      <c r="CA29" s="17">
        <f>SUM(BW29:BZ29)</f>
        <v>12854140</v>
      </c>
    </row>
    <row r="30" spans="1:79" x14ac:dyDescent="0.3">
      <c r="A30" s="33"/>
      <c r="B30" s="15" t="s">
        <v>22</v>
      </c>
      <c r="C30" s="18">
        <v>0.55100000000000005</v>
      </c>
      <c r="D30" s="18"/>
      <c r="E30" s="18">
        <v>1.1439999999999999</v>
      </c>
      <c r="F30" s="18"/>
      <c r="G30" s="18">
        <f>SUM(C30:F30)</f>
        <v>1.6949999999999998</v>
      </c>
      <c r="I30" s="18">
        <v>0.55300000000000005</v>
      </c>
      <c r="J30" s="18"/>
      <c r="K30" s="18">
        <v>1.137</v>
      </c>
      <c r="L30" s="18"/>
      <c r="M30" s="18">
        <f>SUM(I30:L30)</f>
        <v>1.69</v>
      </c>
      <c r="O30" s="18">
        <v>0.55700000000000005</v>
      </c>
      <c r="P30" s="18"/>
      <c r="Q30" s="18">
        <v>1.2090000000000001</v>
      </c>
      <c r="R30" s="18"/>
      <c r="S30" s="18">
        <f>SUM(O30:R30)</f>
        <v>1.766</v>
      </c>
      <c r="U30" s="18">
        <v>0.56399999999999995</v>
      </c>
      <c r="V30" s="18"/>
      <c r="W30" s="18">
        <v>1.2809999999999999</v>
      </c>
      <c r="X30" s="18"/>
      <c r="Y30" s="18">
        <f>SUM(U30:X30)</f>
        <v>1.8449999999999998</v>
      </c>
      <c r="AA30" s="18">
        <v>0.57799999999999996</v>
      </c>
      <c r="AB30" s="18"/>
      <c r="AC30" s="18">
        <v>1.353</v>
      </c>
      <c r="AD30" s="18"/>
      <c r="AE30" s="18">
        <f>SUM(AA30:AD30)</f>
        <v>1.931</v>
      </c>
      <c r="AG30" s="18">
        <v>0.61</v>
      </c>
      <c r="AH30" s="18"/>
      <c r="AI30" s="18">
        <v>1.419</v>
      </c>
      <c r="AJ30" s="18"/>
      <c r="AK30" s="18">
        <f>SUM(AG30:AJ30)</f>
        <v>2.0289999999999999</v>
      </c>
      <c r="AM30" s="18">
        <v>0.59299999999999997</v>
      </c>
      <c r="AN30" s="18"/>
      <c r="AO30" s="18">
        <v>1.385</v>
      </c>
      <c r="AP30" s="18"/>
      <c r="AQ30" s="18">
        <f>SUM(AM30:AP30)</f>
        <v>1.978</v>
      </c>
      <c r="AS30" s="18">
        <v>0.59099999999999997</v>
      </c>
      <c r="AT30" s="18"/>
      <c r="AU30" s="18">
        <v>1.385</v>
      </c>
      <c r="AV30" s="18"/>
      <c r="AW30" s="18">
        <f>SUM(AS30:AV30)</f>
        <v>1.976</v>
      </c>
      <c r="AY30" s="18">
        <v>0.58699999999999997</v>
      </c>
      <c r="AZ30" s="18"/>
      <c r="BA30" s="18">
        <v>1.3440000000000001</v>
      </c>
      <c r="BB30" s="18"/>
      <c r="BC30" s="18">
        <f>SUM(AY30:BB30)</f>
        <v>1.931</v>
      </c>
      <c r="BE30" s="18">
        <v>0.6</v>
      </c>
      <c r="BF30" s="18"/>
      <c r="BG30" s="18">
        <v>1.2509999999999999</v>
      </c>
      <c r="BH30" s="18"/>
      <c r="BI30" s="18">
        <f>SUM(BE30:BH30)</f>
        <v>1.851</v>
      </c>
      <c r="BK30" s="18"/>
      <c r="BL30" s="18"/>
      <c r="BM30" s="18">
        <v>0.115</v>
      </c>
      <c r="BN30" s="18"/>
      <c r="BO30" s="18">
        <f>SUM(BK30:BN30)</f>
        <v>0.115</v>
      </c>
      <c r="BQ30" s="18"/>
      <c r="BR30" s="18"/>
      <c r="BS30" s="18"/>
      <c r="BT30" s="18"/>
      <c r="BU30" s="18">
        <f>SUM(BQ30:BT30)</f>
        <v>0</v>
      </c>
      <c r="BW30" s="18">
        <f t="shared" si="77"/>
        <v>5.7839999999999998</v>
      </c>
      <c r="BX30" s="18">
        <f t="shared" si="78"/>
        <v>0</v>
      </c>
      <c r="BY30" s="18">
        <f t="shared" si="79"/>
        <v>13.022999999999998</v>
      </c>
      <c r="BZ30" s="18">
        <f t="shared" si="80"/>
        <v>0</v>
      </c>
      <c r="CA30" s="18">
        <f>SUM(BW30:BZ30)</f>
        <v>18.806999999999999</v>
      </c>
    </row>
    <row r="31" spans="1:79" ht="8.25" customHeight="1" x14ac:dyDescent="0.3">
      <c r="A31" s="10"/>
      <c r="B31" s="11"/>
      <c r="C31" s="12"/>
      <c r="D31" s="12"/>
      <c r="E31" s="12"/>
      <c r="F31" s="12"/>
      <c r="G31" s="12"/>
      <c r="I31" s="12"/>
      <c r="J31" s="12"/>
      <c r="K31" s="12"/>
      <c r="L31" s="12"/>
      <c r="M31" s="12"/>
      <c r="O31" s="12"/>
      <c r="P31" s="12"/>
      <c r="Q31" s="12"/>
      <c r="R31" s="12"/>
      <c r="S31" s="12"/>
      <c r="U31" s="12"/>
      <c r="V31" s="12"/>
      <c r="W31" s="12"/>
      <c r="X31" s="12"/>
      <c r="Y31" s="12"/>
      <c r="AA31" s="12"/>
      <c r="AB31" s="12"/>
      <c r="AC31" s="12"/>
      <c r="AD31" s="12"/>
      <c r="AE31" s="12"/>
      <c r="AG31" s="12"/>
      <c r="AH31" s="12"/>
      <c r="AI31" s="12"/>
      <c r="AJ31" s="12"/>
      <c r="AK31" s="12"/>
      <c r="AL31" s="7"/>
      <c r="AM31" s="12"/>
      <c r="AN31" s="12"/>
      <c r="AO31" s="12"/>
      <c r="AP31" s="12"/>
      <c r="AQ31" s="12"/>
      <c r="AS31" s="12"/>
      <c r="AT31" s="12"/>
      <c r="AU31" s="12"/>
      <c r="AV31" s="12"/>
      <c r="AW31" s="12"/>
      <c r="AY31" s="12"/>
      <c r="AZ31" s="12"/>
      <c r="BA31" s="12"/>
      <c r="BB31" s="12"/>
      <c r="BC31" s="12"/>
      <c r="BE31" s="12"/>
      <c r="BF31" s="12"/>
      <c r="BG31" s="12"/>
      <c r="BH31" s="12"/>
      <c r="BI31" s="12"/>
      <c r="BK31" s="12"/>
      <c r="BL31" s="12"/>
      <c r="BM31" s="12"/>
      <c r="BN31" s="12"/>
      <c r="BO31" s="12"/>
      <c r="BQ31" s="12"/>
      <c r="BR31" s="12"/>
      <c r="BS31" s="12"/>
      <c r="BT31" s="12"/>
      <c r="BU31" s="12"/>
      <c r="BW31" s="12"/>
      <c r="BX31" s="12"/>
      <c r="BY31" s="12"/>
      <c r="BZ31" s="12"/>
      <c r="CA31" s="12"/>
    </row>
    <row r="32" spans="1:79" ht="39" x14ac:dyDescent="0.3">
      <c r="A32" s="13" t="s">
        <v>33</v>
      </c>
      <c r="B32" s="24"/>
      <c r="C32" s="24"/>
      <c r="D32" s="24"/>
      <c r="E32" s="24"/>
      <c r="F32" s="24"/>
      <c r="G32" s="24"/>
    </row>
    <row r="33" spans="1:79" x14ac:dyDescent="0.3">
      <c r="A33" s="33" t="s">
        <v>65</v>
      </c>
      <c r="B33" s="15" t="s">
        <v>21</v>
      </c>
      <c r="C33" s="16"/>
      <c r="D33" s="16"/>
      <c r="E33" s="16">
        <v>85030</v>
      </c>
      <c r="F33" s="16"/>
      <c r="G33" s="17">
        <f>SUM(C33:F33)</f>
        <v>85030</v>
      </c>
      <c r="I33" s="16"/>
      <c r="J33" s="16"/>
      <c r="K33" s="16">
        <v>83569</v>
      </c>
      <c r="L33" s="16"/>
      <c r="M33" s="17">
        <f>SUM(I33:L33)</f>
        <v>83569</v>
      </c>
      <c r="O33" s="16"/>
      <c r="P33" s="16"/>
      <c r="Q33" s="16">
        <v>93141</v>
      </c>
      <c r="R33" s="16"/>
      <c r="S33" s="17">
        <f>SUM(O33:R33)</f>
        <v>93141</v>
      </c>
      <c r="T33" s="7"/>
      <c r="U33" s="16"/>
      <c r="V33" s="16"/>
      <c r="W33" s="16">
        <v>93113</v>
      </c>
      <c r="X33" s="16"/>
      <c r="Y33" s="17">
        <f>SUM(U33:X33)</f>
        <v>93113</v>
      </c>
      <c r="AA33" s="16"/>
      <c r="AB33" s="16"/>
      <c r="AC33" s="16">
        <v>97102</v>
      </c>
      <c r="AD33" s="16"/>
      <c r="AE33" s="17">
        <f>SUM(AA33:AD33)</f>
        <v>97102</v>
      </c>
      <c r="AG33" s="16"/>
      <c r="AH33" s="16"/>
      <c r="AI33" s="16">
        <v>102313</v>
      </c>
      <c r="AJ33" s="16"/>
      <c r="AK33" s="17">
        <f>SUM(AG33:AJ33)</f>
        <v>102313</v>
      </c>
      <c r="AL33" s="7"/>
      <c r="AM33" s="16"/>
      <c r="AN33" s="16"/>
      <c r="AO33" s="16">
        <v>108911</v>
      </c>
      <c r="AP33" s="16"/>
      <c r="AQ33" s="17">
        <f>SUM(AM33:AP33)</f>
        <v>108911</v>
      </c>
      <c r="AS33" s="16"/>
      <c r="AT33" s="16"/>
      <c r="AU33" s="16">
        <v>110584</v>
      </c>
      <c r="AV33" s="16"/>
      <c r="AW33" s="17">
        <f>SUM(AS33:AV33)</f>
        <v>110584</v>
      </c>
      <c r="AY33" s="16"/>
      <c r="AZ33" s="16"/>
      <c r="BA33" s="16">
        <v>105831</v>
      </c>
      <c r="BB33" s="16"/>
      <c r="BC33" s="17">
        <f>SUM(AY33:BB33)</f>
        <v>105831</v>
      </c>
      <c r="BD33" s="7"/>
      <c r="BE33" s="16"/>
      <c r="BF33" s="16"/>
      <c r="BG33" s="16">
        <v>107367</v>
      </c>
      <c r="BH33" s="16"/>
      <c r="BI33" s="17">
        <f>SUM(BE33:BH33)</f>
        <v>107367</v>
      </c>
      <c r="BK33" s="16"/>
      <c r="BL33" s="16"/>
      <c r="BM33" s="16">
        <v>98087</v>
      </c>
      <c r="BN33" s="16"/>
      <c r="BO33" s="17">
        <f>SUM(BK33:BN33)</f>
        <v>98087</v>
      </c>
      <c r="BQ33" s="16"/>
      <c r="BR33" s="16"/>
      <c r="BS33" s="16"/>
      <c r="BT33" s="16"/>
      <c r="BU33" s="17">
        <f>SUM(BQ33:BT33)</f>
        <v>0</v>
      </c>
      <c r="BW33" s="16">
        <f t="shared" ref="BW33:BW34" si="81">C33+I33+O33+U33+AA33+AG33+AM33+AS33+AY33+BE33+BK33+BQ33</f>
        <v>0</v>
      </c>
      <c r="BX33" s="16">
        <f t="shared" ref="BX33:BX34" si="82">D33+J33+P33+V33+AB33+AH33+AN33+AT33+AZ33+BF33+BL33+BR33</f>
        <v>0</v>
      </c>
      <c r="BY33" s="16">
        <f t="shared" ref="BY33:BY34" si="83">E33+K33+Q33+W33+AC33+AI33+AO33+AU33+BA33+BG33+BM33+BS33</f>
        <v>1085048</v>
      </c>
      <c r="BZ33" s="16">
        <f t="shared" ref="BZ33:BZ34" si="84">F33+L33+R33+X33+AD33+AJ33+AP33+AV33+BB33+BH33+BN33+BT33</f>
        <v>0</v>
      </c>
      <c r="CA33" s="17">
        <f>SUM(BW33:BZ33)</f>
        <v>1085048</v>
      </c>
    </row>
    <row r="34" spans="1:79" x14ac:dyDescent="0.3">
      <c r="A34" s="33"/>
      <c r="B34" s="15" t="s">
        <v>22</v>
      </c>
      <c r="C34" s="18"/>
      <c r="D34" s="18"/>
      <c r="E34" s="18"/>
      <c r="F34" s="18"/>
      <c r="G34" s="18">
        <f>SUM(C34:F34)</f>
        <v>0</v>
      </c>
      <c r="I34" s="18"/>
      <c r="J34" s="18"/>
      <c r="K34" s="18"/>
      <c r="L34" s="18"/>
      <c r="M34" s="18">
        <f>SUM(I34:L34)</f>
        <v>0</v>
      </c>
      <c r="O34" s="18"/>
      <c r="P34" s="18"/>
      <c r="Q34" s="18"/>
      <c r="R34" s="18"/>
      <c r="S34" s="18">
        <f>SUM(O34:R34)</f>
        <v>0</v>
      </c>
      <c r="U34" s="18"/>
      <c r="V34" s="18"/>
      <c r="W34" s="18"/>
      <c r="X34" s="18"/>
      <c r="Y34" s="18">
        <f>SUM(U34:X34)</f>
        <v>0</v>
      </c>
      <c r="AA34" s="18"/>
      <c r="AB34" s="18"/>
      <c r="AC34" s="18"/>
      <c r="AD34" s="18"/>
      <c r="AE34" s="18">
        <f>SUM(AA34:AD34)</f>
        <v>0</v>
      </c>
      <c r="AG34" s="18"/>
      <c r="AH34" s="18"/>
      <c r="AI34" s="18"/>
      <c r="AJ34" s="18"/>
      <c r="AK34" s="18">
        <f>SUM(AG34:AJ34)</f>
        <v>0</v>
      </c>
      <c r="AM34" s="18"/>
      <c r="AN34" s="18"/>
      <c r="AO34" s="18"/>
      <c r="AP34" s="18"/>
      <c r="AQ34" s="18">
        <f>SUM(AM34:AP34)</f>
        <v>0</v>
      </c>
      <c r="AS34" s="18"/>
      <c r="AT34" s="18"/>
      <c r="AU34" s="18"/>
      <c r="AV34" s="18"/>
      <c r="AW34" s="18">
        <f>SUM(AS34:AV34)</f>
        <v>0</v>
      </c>
      <c r="AY34" s="18"/>
      <c r="AZ34" s="18"/>
      <c r="BA34" s="18"/>
      <c r="BB34" s="18"/>
      <c r="BC34" s="18">
        <f>SUM(AY34:BB34)</f>
        <v>0</v>
      </c>
      <c r="BE34" s="18"/>
      <c r="BF34" s="18"/>
      <c r="BG34" s="18"/>
      <c r="BH34" s="18"/>
      <c r="BI34" s="18">
        <f>SUM(BE34:BH34)</f>
        <v>0</v>
      </c>
      <c r="BK34" s="18"/>
      <c r="BL34" s="18"/>
      <c r="BM34" s="18"/>
      <c r="BN34" s="18"/>
      <c r="BO34" s="18">
        <f>SUM(BK34:BN34)</f>
        <v>0</v>
      </c>
      <c r="BQ34" s="18"/>
      <c r="BR34" s="18"/>
      <c r="BS34" s="18"/>
      <c r="BT34" s="18"/>
      <c r="BU34" s="18">
        <f>SUM(BQ34:BT34)</f>
        <v>0</v>
      </c>
      <c r="BW34" s="18">
        <f t="shared" si="81"/>
        <v>0</v>
      </c>
      <c r="BX34" s="18">
        <f t="shared" si="82"/>
        <v>0</v>
      </c>
      <c r="BY34" s="18">
        <f t="shared" si="83"/>
        <v>0</v>
      </c>
      <c r="BZ34" s="18">
        <f t="shared" si="84"/>
        <v>0</v>
      </c>
      <c r="CA34" s="18">
        <f>SUM(BW34:BZ34)</f>
        <v>0</v>
      </c>
    </row>
    <row r="35" spans="1:79" ht="8.25" customHeight="1" x14ac:dyDescent="0.3">
      <c r="A35" s="10"/>
      <c r="B35" s="11"/>
      <c r="C35" s="12"/>
      <c r="D35" s="12"/>
      <c r="E35" s="12"/>
      <c r="F35" s="12"/>
      <c r="G35" s="12"/>
      <c r="I35" s="12"/>
      <c r="J35" s="12"/>
      <c r="K35" s="12"/>
      <c r="L35" s="12"/>
      <c r="M35" s="12"/>
      <c r="O35" s="12"/>
      <c r="P35" s="12"/>
      <c r="Q35" s="12"/>
      <c r="R35" s="12"/>
      <c r="S35" s="12"/>
      <c r="U35" s="12"/>
      <c r="V35" s="12"/>
      <c r="W35" s="12"/>
      <c r="X35" s="12"/>
      <c r="Y35" s="12"/>
      <c r="AA35" s="12"/>
      <c r="AB35" s="12"/>
      <c r="AC35" s="12"/>
      <c r="AD35" s="12"/>
      <c r="AE35" s="12"/>
      <c r="AG35" s="12"/>
      <c r="AH35" s="12"/>
      <c r="AI35" s="12"/>
      <c r="AJ35" s="12"/>
      <c r="AK35" s="12"/>
      <c r="AL35" s="7"/>
      <c r="AM35" s="12"/>
      <c r="AN35" s="12"/>
      <c r="AO35" s="12"/>
      <c r="AP35" s="12"/>
      <c r="AQ35" s="12"/>
      <c r="AS35" s="12"/>
      <c r="AT35" s="12"/>
      <c r="AU35" s="12"/>
      <c r="AV35" s="12"/>
      <c r="AW35" s="12"/>
      <c r="AY35" s="12"/>
      <c r="AZ35" s="12"/>
      <c r="BA35" s="12"/>
      <c r="BB35" s="12"/>
      <c r="BC35" s="12"/>
      <c r="BE35" s="12"/>
      <c r="BF35" s="12"/>
      <c r="BG35" s="12"/>
      <c r="BH35" s="12"/>
      <c r="BI35" s="12"/>
      <c r="BK35" s="12"/>
      <c r="BL35" s="12"/>
      <c r="BM35" s="12"/>
      <c r="BN35" s="12"/>
      <c r="BO35" s="12"/>
      <c r="BQ35" s="12"/>
      <c r="BR35" s="12"/>
      <c r="BS35" s="12"/>
      <c r="BT35" s="12"/>
      <c r="BU35" s="12"/>
      <c r="BW35" s="12"/>
      <c r="BX35" s="12"/>
      <c r="BY35" s="12"/>
      <c r="BZ35" s="12"/>
      <c r="CA35" s="12"/>
    </row>
    <row r="36" spans="1:79" ht="39" x14ac:dyDescent="0.3">
      <c r="A36" s="13" t="s">
        <v>47</v>
      </c>
      <c r="B36" s="24"/>
      <c r="C36" s="24"/>
      <c r="D36" s="24"/>
      <c r="E36" s="24"/>
      <c r="F36" s="24"/>
      <c r="G36" s="24"/>
    </row>
    <row r="37" spans="1:79" x14ac:dyDescent="0.3">
      <c r="A37" s="33" t="s">
        <v>34</v>
      </c>
      <c r="B37" s="15" t="s">
        <v>21</v>
      </c>
      <c r="C37" s="16"/>
      <c r="D37" s="16"/>
      <c r="E37" s="16">
        <v>3602974</v>
      </c>
      <c r="F37" s="16"/>
      <c r="G37" s="17">
        <f>SUM(C37:F37)</f>
        <v>3602974</v>
      </c>
      <c r="I37" s="16"/>
      <c r="J37" s="16"/>
      <c r="K37" s="16">
        <v>3219584</v>
      </c>
      <c r="L37" s="16"/>
      <c r="M37" s="17">
        <f>SUM(I37:L37)</f>
        <v>3219584</v>
      </c>
      <c r="O37" s="16"/>
      <c r="P37" s="16"/>
      <c r="Q37" s="16">
        <v>3827945</v>
      </c>
      <c r="R37" s="16"/>
      <c r="S37" s="17">
        <f>SUM(O37:R37)</f>
        <v>3827945</v>
      </c>
      <c r="T37" s="7"/>
      <c r="U37" s="16"/>
      <c r="V37" s="16"/>
      <c r="W37" s="16">
        <v>3840758</v>
      </c>
      <c r="X37" s="16"/>
      <c r="Y37" s="17">
        <f>SUM(U37:X37)</f>
        <v>3840758</v>
      </c>
      <c r="AA37" s="16"/>
      <c r="AB37" s="16"/>
      <c r="AC37" s="16">
        <v>3970840</v>
      </c>
      <c r="AD37" s="16"/>
      <c r="AE37" s="17">
        <f>SUM(AA37:AD37)</f>
        <v>3970840</v>
      </c>
      <c r="AG37" s="16"/>
      <c r="AH37" s="16"/>
      <c r="AI37" s="16">
        <v>3868475</v>
      </c>
      <c r="AJ37" s="16"/>
      <c r="AK37" s="17">
        <f>SUM(AG37:AJ37)</f>
        <v>3868475</v>
      </c>
      <c r="AL37" s="7"/>
      <c r="AM37" s="16"/>
      <c r="AN37" s="16"/>
      <c r="AO37" s="16">
        <v>4151782</v>
      </c>
      <c r="AP37" s="16"/>
      <c r="AQ37" s="17">
        <f>SUM(AM37:AP37)</f>
        <v>4151782</v>
      </c>
      <c r="AS37" s="16"/>
      <c r="AT37" s="16"/>
      <c r="AU37" s="16">
        <v>3949892</v>
      </c>
      <c r="AV37" s="16"/>
      <c r="AW37" s="17">
        <f>SUM(AS37:AV37)</f>
        <v>3949892</v>
      </c>
      <c r="AY37" s="16"/>
      <c r="AZ37" s="16"/>
      <c r="BA37" s="16">
        <v>3768276</v>
      </c>
      <c r="BB37" s="16"/>
      <c r="BC37" s="17">
        <f>SUM(AY37:BB37)</f>
        <v>3768276</v>
      </c>
      <c r="BD37" s="7"/>
      <c r="BE37" s="16"/>
      <c r="BF37" s="16"/>
      <c r="BG37" s="16">
        <v>3884251</v>
      </c>
      <c r="BH37" s="16"/>
      <c r="BI37" s="17">
        <f>SUM(BE37:BH37)</f>
        <v>3884251</v>
      </c>
      <c r="BK37" s="16"/>
      <c r="BL37" s="16"/>
      <c r="BM37" s="16">
        <v>50011</v>
      </c>
      <c r="BN37" s="16"/>
      <c r="BO37" s="17">
        <f>SUM(BK37:BN37)</f>
        <v>50011</v>
      </c>
      <c r="BQ37" s="16"/>
      <c r="BR37" s="16"/>
      <c r="BS37" s="16"/>
      <c r="BT37" s="16"/>
      <c r="BU37" s="17">
        <f>SUM(BQ37:BT37)</f>
        <v>0</v>
      </c>
      <c r="BW37" s="16">
        <f t="shared" ref="BW37:BW38" si="85">C37+I37+O37+U37+AA37+AG37+AM37+AS37+AY37+BE37+BK37+BQ37</f>
        <v>0</v>
      </c>
      <c r="BX37" s="16">
        <f t="shared" ref="BX37:BX38" si="86">D37+J37+P37+V37+AB37+AH37+AN37+AT37+AZ37+BF37+BL37+BR37</f>
        <v>0</v>
      </c>
      <c r="BY37" s="16">
        <f t="shared" ref="BY37:BY38" si="87">E37+K37+Q37+W37+AC37+AI37+AO37+AU37+BA37+BG37+BM37+BS37</f>
        <v>38134788</v>
      </c>
      <c r="BZ37" s="16">
        <f t="shared" ref="BZ37:BZ38" si="88">F37+L37+R37+X37+AD37+AJ37+AP37+AV37+BB37+BH37+BN37+BT37</f>
        <v>0</v>
      </c>
      <c r="CA37" s="17">
        <f>SUM(BW37:BZ37)</f>
        <v>38134788</v>
      </c>
    </row>
    <row r="38" spans="1:79" x14ac:dyDescent="0.3">
      <c r="A38" s="33"/>
      <c r="B38" s="15" t="s">
        <v>22</v>
      </c>
      <c r="C38" s="18"/>
      <c r="D38" s="18"/>
      <c r="E38" s="18">
        <v>5.2089999999999996</v>
      </c>
      <c r="F38" s="18"/>
      <c r="G38" s="18">
        <f>SUM(C38:F38)</f>
        <v>5.2089999999999996</v>
      </c>
      <c r="I38" s="18"/>
      <c r="J38" s="18"/>
      <c r="K38" s="18">
        <v>5.0860000000000003</v>
      </c>
      <c r="L38" s="18"/>
      <c r="M38" s="18">
        <f>SUM(I38:L38)</f>
        <v>5.0860000000000003</v>
      </c>
      <c r="O38" s="18"/>
      <c r="P38" s="18"/>
      <c r="Q38" s="18">
        <v>5.5139999999999993</v>
      </c>
      <c r="R38" s="18"/>
      <c r="S38" s="18">
        <f>SUM(O38:R38)</f>
        <v>5.5139999999999993</v>
      </c>
      <c r="U38" s="18"/>
      <c r="V38" s="18"/>
      <c r="W38" s="18">
        <v>5.7690000000000001</v>
      </c>
      <c r="X38" s="18"/>
      <c r="Y38" s="18">
        <f>SUM(U38:X38)</f>
        <v>5.7690000000000001</v>
      </c>
      <c r="AA38" s="18"/>
      <c r="AB38" s="18"/>
      <c r="AC38" s="18">
        <v>5.8079999999999998</v>
      </c>
      <c r="AD38" s="18"/>
      <c r="AE38" s="18">
        <f>SUM(AA38:AD38)</f>
        <v>5.8079999999999998</v>
      </c>
      <c r="AG38" s="18"/>
      <c r="AH38" s="18"/>
      <c r="AI38" s="18">
        <v>5.7640000000000002</v>
      </c>
      <c r="AJ38" s="18"/>
      <c r="AK38" s="18">
        <f>SUM(AG38:AJ38)</f>
        <v>5.7640000000000002</v>
      </c>
      <c r="AM38" s="18"/>
      <c r="AN38" s="18"/>
      <c r="AO38" s="18">
        <v>6.0129999999999999</v>
      </c>
      <c r="AP38" s="18"/>
      <c r="AQ38" s="18">
        <f>SUM(AM38:AP38)</f>
        <v>6.0129999999999999</v>
      </c>
      <c r="AS38" s="18"/>
      <c r="AT38" s="18"/>
      <c r="AU38" s="18">
        <v>5.6050000000000004</v>
      </c>
      <c r="AV38" s="18"/>
      <c r="AW38" s="18">
        <f>SUM(AS38:AV38)</f>
        <v>5.6050000000000004</v>
      </c>
      <c r="AY38" s="18"/>
      <c r="AZ38" s="18"/>
      <c r="BA38" s="18">
        <v>5.6079999999999997</v>
      </c>
      <c r="BB38" s="18"/>
      <c r="BC38" s="18">
        <f>SUM(AY38:BB38)</f>
        <v>5.6079999999999997</v>
      </c>
      <c r="BE38" s="18"/>
      <c r="BF38" s="18"/>
      <c r="BG38" s="18">
        <v>5.5489999999999995</v>
      </c>
      <c r="BH38" s="18"/>
      <c r="BI38" s="18">
        <f>SUM(BE38:BH38)</f>
        <v>5.5489999999999995</v>
      </c>
      <c r="BK38" s="18"/>
      <c r="BL38" s="18"/>
      <c r="BM38" s="18"/>
      <c r="BN38" s="18"/>
      <c r="BO38" s="18">
        <f>SUM(BK38:BN38)</f>
        <v>0</v>
      </c>
      <c r="BQ38" s="18"/>
      <c r="BR38" s="18"/>
      <c r="BS38" s="18"/>
      <c r="BT38" s="18"/>
      <c r="BU38" s="18">
        <f>SUM(BQ38:BT38)</f>
        <v>0</v>
      </c>
      <c r="BW38" s="18">
        <f t="shared" si="85"/>
        <v>0</v>
      </c>
      <c r="BX38" s="18">
        <f t="shared" si="86"/>
        <v>0</v>
      </c>
      <c r="BY38" s="18">
        <f t="shared" si="87"/>
        <v>55.924999999999997</v>
      </c>
      <c r="BZ38" s="18">
        <f t="shared" si="88"/>
        <v>0</v>
      </c>
      <c r="CA38" s="18">
        <f>SUM(BW38:BZ38)</f>
        <v>55.924999999999997</v>
      </c>
    </row>
    <row r="39" spans="1:79" ht="8.25" customHeight="1" x14ac:dyDescent="0.3">
      <c r="A39" s="10"/>
      <c r="B39" s="11"/>
      <c r="C39" s="12"/>
      <c r="D39" s="12"/>
      <c r="E39" s="12"/>
      <c r="F39" s="12"/>
      <c r="G39" s="12"/>
      <c r="I39" s="12"/>
      <c r="J39" s="12"/>
      <c r="K39" s="12"/>
      <c r="L39" s="12"/>
      <c r="M39" s="12"/>
      <c r="O39" s="12"/>
      <c r="P39" s="12"/>
      <c r="Q39" s="12"/>
      <c r="R39" s="12"/>
      <c r="S39" s="12"/>
      <c r="U39" s="12"/>
      <c r="V39" s="12"/>
      <c r="W39" s="12"/>
      <c r="X39" s="12"/>
      <c r="Y39" s="12"/>
      <c r="AA39" s="12"/>
      <c r="AB39" s="12"/>
      <c r="AC39" s="12"/>
      <c r="AD39" s="12"/>
      <c r="AE39" s="12"/>
      <c r="AG39" s="12"/>
      <c r="AH39" s="12"/>
      <c r="AI39" s="12"/>
      <c r="AJ39" s="12"/>
      <c r="AK39" s="12"/>
      <c r="AL39" s="7"/>
      <c r="AM39" s="12"/>
      <c r="AN39" s="12"/>
      <c r="AO39" s="12"/>
      <c r="AP39" s="12"/>
      <c r="AQ39" s="12"/>
      <c r="AS39" s="12"/>
      <c r="AT39" s="12"/>
      <c r="AU39" s="12"/>
      <c r="AV39" s="12"/>
      <c r="AW39" s="12"/>
      <c r="AY39" s="12"/>
      <c r="AZ39" s="12"/>
      <c r="BA39" s="12"/>
      <c r="BB39" s="12"/>
      <c r="BC39" s="12"/>
      <c r="BE39" s="12"/>
      <c r="BF39" s="12"/>
      <c r="BG39" s="12"/>
      <c r="BH39" s="12"/>
      <c r="BI39" s="12"/>
      <c r="BK39" s="12"/>
      <c r="BL39" s="12"/>
      <c r="BM39" s="12"/>
      <c r="BN39" s="12"/>
      <c r="BO39" s="12"/>
      <c r="BQ39" s="12"/>
      <c r="BR39" s="12"/>
      <c r="BS39" s="12"/>
      <c r="BT39" s="12"/>
      <c r="BU39" s="12"/>
      <c r="BW39" s="12"/>
      <c r="BX39" s="12"/>
      <c r="BY39" s="12"/>
      <c r="BZ39" s="12"/>
      <c r="CA39" s="12"/>
    </row>
    <row r="40" spans="1:79" ht="39" x14ac:dyDescent="0.3">
      <c r="A40" s="13" t="s">
        <v>35</v>
      </c>
      <c r="B40" s="24"/>
      <c r="C40" s="24"/>
      <c r="D40" s="24"/>
      <c r="E40" s="24"/>
      <c r="F40" s="24"/>
      <c r="G40" s="24"/>
    </row>
    <row r="41" spans="1:79" x14ac:dyDescent="0.3">
      <c r="A41" s="38" t="s">
        <v>36</v>
      </c>
      <c r="B41" s="15" t="s">
        <v>21</v>
      </c>
      <c r="C41" s="16">
        <v>13712443</v>
      </c>
      <c r="D41" s="16"/>
      <c r="E41" s="16">
        <v>5671</v>
      </c>
      <c r="F41" s="16">
        <v>12324</v>
      </c>
      <c r="G41" s="17">
        <f>SUM(C41:F41)</f>
        <v>13730438</v>
      </c>
      <c r="I41" s="16">
        <v>17704610</v>
      </c>
      <c r="J41" s="16"/>
      <c r="K41" s="16">
        <v>6805</v>
      </c>
      <c r="L41" s="16">
        <v>12915</v>
      </c>
      <c r="M41" s="17">
        <f>SUM(I41:L41)</f>
        <v>17724330</v>
      </c>
      <c r="O41" s="16">
        <v>22197148</v>
      </c>
      <c r="P41" s="16"/>
      <c r="Q41" s="16">
        <v>6398</v>
      </c>
      <c r="R41" s="16">
        <v>11413</v>
      </c>
      <c r="S41" s="17">
        <f>SUM(O41:R41)</f>
        <v>22214959</v>
      </c>
      <c r="T41" s="7"/>
      <c r="U41" s="16">
        <v>19887377</v>
      </c>
      <c r="V41" s="16"/>
      <c r="W41" s="16">
        <v>5373</v>
      </c>
      <c r="X41" s="16">
        <v>11131</v>
      </c>
      <c r="Y41" s="17">
        <f>SUM(U41:X41)</f>
        <v>19903881</v>
      </c>
      <c r="AA41" s="16">
        <v>22343290</v>
      </c>
      <c r="AB41" s="16"/>
      <c r="AC41" s="16">
        <v>9444</v>
      </c>
      <c r="AD41" s="16">
        <v>9305</v>
      </c>
      <c r="AE41" s="17">
        <f>SUM(AA41:AD41)</f>
        <v>22362039</v>
      </c>
      <c r="AG41" s="16">
        <v>23648705</v>
      </c>
      <c r="AH41" s="16"/>
      <c r="AI41" s="16">
        <v>5835</v>
      </c>
      <c r="AJ41" s="16">
        <v>7193</v>
      </c>
      <c r="AK41" s="17">
        <f>SUM(AG41:AJ41)</f>
        <v>23661733</v>
      </c>
      <c r="AL41" s="7"/>
      <c r="AM41" s="16">
        <v>22424296</v>
      </c>
      <c r="AN41" s="16"/>
      <c r="AO41" s="16">
        <v>7019</v>
      </c>
      <c r="AP41" s="16">
        <v>10391</v>
      </c>
      <c r="AQ41" s="17">
        <f>SUM(AM41:AP41)</f>
        <v>22441706</v>
      </c>
      <c r="AS41" s="16">
        <v>20877477</v>
      </c>
      <c r="AT41" s="16"/>
      <c r="AU41" s="16">
        <v>458667</v>
      </c>
      <c r="AV41" s="16">
        <v>12675</v>
      </c>
      <c r="AW41" s="17">
        <f>SUM(AS41:AV41)</f>
        <v>21348819</v>
      </c>
      <c r="AY41" s="16">
        <v>20317193</v>
      </c>
      <c r="AZ41" s="16"/>
      <c r="BA41" s="16">
        <v>327094</v>
      </c>
      <c r="BB41" s="16">
        <v>12554</v>
      </c>
      <c r="BC41" s="17">
        <f>SUM(AY41:BB41)</f>
        <v>20656841</v>
      </c>
      <c r="BD41" s="7"/>
      <c r="BE41" s="16">
        <v>22390854</v>
      </c>
      <c r="BF41" s="16"/>
      <c r="BG41" s="16">
        <v>347324</v>
      </c>
      <c r="BH41" s="16">
        <v>14557</v>
      </c>
      <c r="BI41" s="17">
        <f>SUM(BE41:BH41)</f>
        <v>22752735</v>
      </c>
      <c r="BK41" s="16">
        <v>24856310</v>
      </c>
      <c r="BL41" s="16"/>
      <c r="BM41" s="16">
        <v>294489</v>
      </c>
      <c r="BN41" s="16">
        <v>13946</v>
      </c>
      <c r="BO41" s="17">
        <f>SUM(BK41:BN41)</f>
        <v>25164745</v>
      </c>
      <c r="BQ41" s="16"/>
      <c r="BR41" s="16"/>
      <c r="BS41" s="16"/>
      <c r="BT41" s="16"/>
      <c r="BU41" s="17">
        <f>SUM(BQ41:BT41)</f>
        <v>0</v>
      </c>
      <c r="BW41" s="16">
        <f t="shared" ref="BW41:BW42" si="89">C41+I41+O41+U41+AA41+AG41+AM41+AS41+AY41+BE41+BK41+BQ41</f>
        <v>230359703</v>
      </c>
      <c r="BX41" s="16">
        <f t="shared" ref="BX41:BX42" si="90">D41+J41+P41+V41+AB41+AH41+AN41+AT41+AZ41+BF41+BL41+BR41</f>
        <v>0</v>
      </c>
      <c r="BY41" s="16">
        <f t="shared" ref="BY41:BY42" si="91">E41+K41+Q41+W41+AC41+AI41+AO41+AU41+BA41+BG41+BM41+BS41</f>
        <v>1474119</v>
      </c>
      <c r="BZ41" s="16">
        <f t="shared" ref="BZ41:BZ42" si="92">F41+L41+R41+X41+AD41+AJ41+AP41+AV41+BB41+BH41+BN41+BT41</f>
        <v>128404</v>
      </c>
      <c r="CA41" s="17">
        <f>SUM(BW41:BZ41)</f>
        <v>231962226</v>
      </c>
    </row>
    <row r="42" spans="1:79" ht="20.25" customHeight="1" x14ac:dyDescent="0.3">
      <c r="A42" s="39"/>
      <c r="B42" s="15" t="s">
        <v>22</v>
      </c>
      <c r="C42" s="18"/>
      <c r="D42" s="18"/>
      <c r="E42" s="18"/>
      <c r="F42" s="18">
        <v>4.0000000000000001E-3</v>
      </c>
      <c r="G42" s="18">
        <f>SUM(C42:F42)</f>
        <v>4.0000000000000001E-3</v>
      </c>
      <c r="I42" s="18"/>
      <c r="J42" s="18"/>
      <c r="K42" s="18"/>
      <c r="L42" s="18">
        <v>4.0000000000000001E-3</v>
      </c>
      <c r="M42" s="18">
        <f>SUM(I42:L42)</f>
        <v>4.0000000000000001E-3</v>
      </c>
      <c r="O42" s="18"/>
      <c r="P42" s="18"/>
      <c r="Q42" s="18"/>
      <c r="R42" s="18">
        <v>4.0000000000000001E-3</v>
      </c>
      <c r="S42" s="18">
        <f>SUM(O42:R42)</f>
        <v>4.0000000000000001E-3</v>
      </c>
      <c r="U42" s="18"/>
      <c r="V42" s="18"/>
      <c r="W42" s="18"/>
      <c r="X42" s="18">
        <v>4.0000000000000001E-3</v>
      </c>
      <c r="Y42" s="18">
        <f>SUM(U42:X42)</f>
        <v>4.0000000000000001E-3</v>
      </c>
      <c r="AA42" s="18"/>
      <c r="AB42" s="18"/>
      <c r="AC42" s="18"/>
      <c r="AD42" s="18">
        <v>5.0000000000000001E-3</v>
      </c>
      <c r="AE42" s="18">
        <f>SUM(AA42:AD42)</f>
        <v>5.0000000000000001E-3</v>
      </c>
      <c r="AG42" s="18"/>
      <c r="AH42" s="18"/>
      <c r="AI42" s="18"/>
      <c r="AJ42" s="18">
        <v>5.0000000000000001E-3</v>
      </c>
      <c r="AK42" s="18">
        <f>SUM(AG42:AJ42)</f>
        <v>5.0000000000000001E-3</v>
      </c>
      <c r="AM42" s="18"/>
      <c r="AN42" s="18"/>
      <c r="AO42" s="18"/>
      <c r="AP42" s="18">
        <v>5.0000000000000001E-3</v>
      </c>
      <c r="AQ42" s="18">
        <f>SUM(AM42:AP42)</f>
        <v>5.0000000000000001E-3</v>
      </c>
      <c r="AS42" s="18"/>
      <c r="AT42" s="18"/>
      <c r="AU42" s="18"/>
      <c r="AV42" s="18">
        <v>5.0000000000000001E-3</v>
      </c>
      <c r="AW42" s="18">
        <f>SUM(AS42:AV42)</f>
        <v>5.0000000000000001E-3</v>
      </c>
      <c r="AY42" s="18"/>
      <c r="AZ42" s="18"/>
      <c r="BA42" s="18"/>
      <c r="BB42" s="18">
        <v>5.0000000000000001E-3</v>
      </c>
      <c r="BC42" s="18">
        <f>SUM(AY42:BB42)</f>
        <v>5.0000000000000001E-3</v>
      </c>
      <c r="BE42" s="18"/>
      <c r="BF42" s="18"/>
      <c r="BG42" s="18"/>
      <c r="BH42" s="18">
        <v>4.0000000000000001E-3</v>
      </c>
      <c r="BI42" s="18">
        <f>SUM(BE42:BH42)</f>
        <v>4.0000000000000001E-3</v>
      </c>
      <c r="BK42" s="18"/>
      <c r="BL42" s="18"/>
      <c r="BM42" s="18"/>
      <c r="BN42" s="18">
        <v>4.0000000000000001E-3</v>
      </c>
      <c r="BO42" s="18">
        <f>SUM(BK42:BN42)</f>
        <v>4.0000000000000001E-3</v>
      </c>
      <c r="BQ42" s="18"/>
      <c r="BR42" s="18"/>
      <c r="BS42" s="18"/>
      <c r="BT42" s="18"/>
      <c r="BU42" s="18">
        <f>SUM(BQ42:BT42)</f>
        <v>0</v>
      </c>
      <c r="BW42" s="18">
        <f t="shared" si="89"/>
        <v>0</v>
      </c>
      <c r="BX42" s="18">
        <f t="shared" si="90"/>
        <v>0</v>
      </c>
      <c r="BY42" s="18">
        <f t="shared" si="91"/>
        <v>0</v>
      </c>
      <c r="BZ42" s="18">
        <f t="shared" si="92"/>
        <v>4.9000000000000002E-2</v>
      </c>
      <c r="CA42" s="18">
        <f>SUM(BW42:BZ42)</f>
        <v>4.9000000000000002E-2</v>
      </c>
    </row>
    <row r="43" spans="1:79" ht="8.25" customHeight="1" x14ac:dyDescent="0.3">
      <c r="A43" s="10"/>
      <c r="B43" s="11"/>
      <c r="C43" s="12"/>
      <c r="D43" s="12"/>
      <c r="E43" s="12"/>
      <c r="F43" s="12"/>
      <c r="G43" s="12"/>
      <c r="I43" s="12"/>
      <c r="J43" s="12"/>
      <c r="K43" s="12"/>
      <c r="L43" s="12"/>
      <c r="M43" s="12"/>
      <c r="O43" s="12"/>
      <c r="P43" s="12"/>
      <c r="Q43" s="12"/>
      <c r="R43" s="12"/>
      <c r="S43" s="12"/>
      <c r="U43" s="12"/>
      <c r="V43" s="12"/>
      <c r="W43" s="12"/>
      <c r="X43" s="12"/>
      <c r="Y43" s="12"/>
      <c r="AA43" s="12"/>
      <c r="AB43" s="12"/>
      <c r="AC43" s="12"/>
      <c r="AD43" s="12"/>
      <c r="AE43" s="12"/>
      <c r="AG43" s="12"/>
      <c r="AH43" s="12"/>
      <c r="AI43" s="12"/>
      <c r="AJ43" s="12"/>
      <c r="AK43" s="12"/>
      <c r="AL43" s="7"/>
      <c r="AM43" s="12"/>
      <c r="AN43" s="12"/>
      <c r="AO43" s="12"/>
      <c r="AP43" s="12"/>
      <c r="AQ43" s="12"/>
      <c r="AS43" s="12"/>
      <c r="AT43" s="12"/>
      <c r="AU43" s="12"/>
      <c r="AV43" s="12"/>
      <c r="AW43" s="12"/>
      <c r="AY43" s="12"/>
      <c r="AZ43" s="12"/>
      <c r="BA43" s="12"/>
      <c r="BB43" s="12"/>
      <c r="BC43" s="12"/>
      <c r="BE43" s="12"/>
      <c r="BF43" s="12"/>
      <c r="BG43" s="12"/>
      <c r="BH43" s="12"/>
      <c r="BI43" s="12"/>
      <c r="BK43" s="12"/>
      <c r="BL43" s="12"/>
      <c r="BM43" s="12"/>
      <c r="BN43" s="12"/>
      <c r="BO43" s="12"/>
      <c r="BQ43" s="12"/>
      <c r="BR43" s="12"/>
      <c r="BS43" s="12"/>
      <c r="BT43" s="12"/>
      <c r="BU43" s="12"/>
      <c r="BW43" s="12"/>
      <c r="BX43" s="12"/>
      <c r="BY43" s="12"/>
      <c r="BZ43" s="12"/>
      <c r="CA43" s="12"/>
    </row>
    <row r="44" spans="1:79" ht="39" x14ac:dyDescent="0.3">
      <c r="A44" s="13" t="s">
        <v>43</v>
      </c>
      <c r="B44" s="24"/>
      <c r="C44" s="24"/>
      <c r="D44" s="24"/>
      <c r="E44" s="24"/>
      <c r="F44" s="24"/>
      <c r="G44" s="24"/>
    </row>
    <row r="45" spans="1:79" x14ac:dyDescent="0.3">
      <c r="A45" s="33" t="s">
        <v>44</v>
      </c>
      <c r="B45" s="15" t="s">
        <v>21</v>
      </c>
      <c r="C45" s="16">
        <v>11642</v>
      </c>
      <c r="D45" s="16"/>
      <c r="E45" s="16">
        <v>544927</v>
      </c>
      <c r="F45" s="16">
        <v>304466</v>
      </c>
      <c r="G45" s="17">
        <f>SUM(C45:F45)</f>
        <v>861035</v>
      </c>
      <c r="I45" s="16">
        <v>11240</v>
      </c>
      <c r="J45" s="16"/>
      <c r="K45" s="16">
        <v>532984</v>
      </c>
      <c r="L45" s="16">
        <v>300995</v>
      </c>
      <c r="M45" s="17">
        <f>SUM(I45:L45)</f>
        <v>845219</v>
      </c>
      <c r="O45" s="16">
        <v>12770</v>
      </c>
      <c r="P45" s="16"/>
      <c r="Q45" s="16">
        <v>481153</v>
      </c>
      <c r="R45" s="16">
        <v>281018</v>
      </c>
      <c r="S45" s="17">
        <f>SUM(O45:R45)</f>
        <v>774941</v>
      </c>
      <c r="U45" s="16">
        <v>14573</v>
      </c>
      <c r="V45" s="16"/>
      <c r="W45" s="16">
        <v>442462</v>
      </c>
      <c r="X45" s="16">
        <v>288246</v>
      </c>
      <c r="Y45" s="17">
        <f>SUM(U45:X45)</f>
        <v>745281</v>
      </c>
      <c r="AA45" s="16"/>
      <c r="AB45" s="16"/>
      <c r="AC45" s="16">
        <v>121830</v>
      </c>
      <c r="AD45" s="16">
        <v>24263</v>
      </c>
      <c r="AE45" s="17">
        <f>SUM(AA45:AD45)</f>
        <v>146093</v>
      </c>
      <c r="AG45" s="16"/>
      <c r="AH45" s="16"/>
      <c r="AI45" s="16"/>
      <c r="AJ45" s="16"/>
      <c r="AK45" s="17">
        <f>SUM(AG45:AJ45)</f>
        <v>0</v>
      </c>
      <c r="AM45" s="16"/>
      <c r="AN45" s="16"/>
      <c r="AO45" s="16"/>
      <c r="AP45" s="16"/>
      <c r="AQ45" s="17">
        <f>SUM(AM45:AP45)</f>
        <v>0</v>
      </c>
      <c r="AS45" s="16"/>
      <c r="AT45" s="16"/>
      <c r="AU45" s="16"/>
      <c r="AV45" s="16"/>
      <c r="AW45" s="17">
        <f>SUM(AS45:AV45)</f>
        <v>0</v>
      </c>
      <c r="AY45" s="16"/>
      <c r="AZ45" s="16"/>
      <c r="BA45" s="16"/>
      <c r="BB45" s="16"/>
      <c r="BC45" s="17">
        <f>SUM(AY45:BB45)</f>
        <v>0</v>
      </c>
      <c r="BE45" s="16"/>
      <c r="BF45" s="16"/>
      <c r="BG45" s="16"/>
      <c r="BH45" s="16"/>
      <c r="BI45" s="17">
        <f>SUM(BE45:BH45)</f>
        <v>0</v>
      </c>
      <c r="BK45" s="16"/>
      <c r="BL45" s="16"/>
      <c r="BM45" s="16"/>
      <c r="BN45" s="16"/>
      <c r="BO45" s="17">
        <f>SUM(BK45:BN45)</f>
        <v>0</v>
      </c>
      <c r="BQ45" s="16"/>
      <c r="BR45" s="16"/>
      <c r="BS45" s="16"/>
      <c r="BT45" s="16"/>
      <c r="BU45" s="17">
        <f>SUM(BQ45:BT45)</f>
        <v>0</v>
      </c>
      <c r="BW45" s="16">
        <f t="shared" ref="BW45:BW46" si="93">C45+I45+O45+U45+AA45+AG45+AM45+AS45+AY45+BE45+BK45+BQ45</f>
        <v>50225</v>
      </c>
      <c r="BX45" s="16">
        <f t="shared" ref="BX45:BX46" si="94">D45+J45+P45+V45+AB45+AH45+AN45+AT45+AZ45+BF45+BL45+BR45</f>
        <v>0</v>
      </c>
      <c r="BY45" s="16">
        <f t="shared" ref="BY45:BY46" si="95">E45+K45+Q45+W45+AC45+AI45+AO45+AU45+BA45+BG45+BM45+BS45</f>
        <v>2123356</v>
      </c>
      <c r="BZ45" s="16">
        <f t="shared" ref="BZ45:BZ46" si="96">F45+L45+R45+X45+AD45+AJ45+AP45+AV45+BB45+BH45+BN45+BT45</f>
        <v>1198988</v>
      </c>
      <c r="CA45" s="17">
        <f>SUM(BW45:BZ45)</f>
        <v>3372569</v>
      </c>
    </row>
    <row r="46" spans="1:79" x14ac:dyDescent="0.3">
      <c r="A46" s="33"/>
      <c r="B46" s="15" t="s">
        <v>22</v>
      </c>
      <c r="C46" s="18"/>
      <c r="D46" s="18"/>
      <c r="E46" s="18"/>
      <c r="F46" s="18"/>
      <c r="G46" s="18">
        <f>SUM(C46:F46)</f>
        <v>0</v>
      </c>
      <c r="I46" s="18"/>
      <c r="J46" s="18"/>
      <c r="K46" s="18"/>
      <c r="L46" s="18"/>
      <c r="M46" s="18">
        <f>SUM(I46:L46)</f>
        <v>0</v>
      </c>
      <c r="O46" s="18"/>
      <c r="P46" s="18"/>
      <c r="Q46" s="18"/>
      <c r="R46" s="18"/>
      <c r="S46" s="18">
        <f>SUM(O46:R46)</f>
        <v>0</v>
      </c>
      <c r="U46" s="18"/>
      <c r="V46" s="18"/>
      <c r="W46" s="18"/>
      <c r="X46" s="18"/>
      <c r="Y46" s="18">
        <f>SUM(U46:X46)</f>
        <v>0</v>
      </c>
      <c r="AA46" s="18"/>
      <c r="AB46" s="18"/>
      <c r="AC46" s="18"/>
      <c r="AD46" s="18"/>
      <c r="AE46" s="18">
        <f>SUM(AA46:AD46)</f>
        <v>0</v>
      </c>
      <c r="AG46" s="18"/>
      <c r="AH46" s="18"/>
      <c r="AI46" s="18"/>
      <c r="AJ46" s="18"/>
      <c r="AK46" s="18">
        <f>SUM(AG46:AJ46)</f>
        <v>0</v>
      </c>
      <c r="AM46" s="18"/>
      <c r="AN46" s="18"/>
      <c r="AO46" s="18"/>
      <c r="AP46" s="18"/>
      <c r="AQ46" s="18">
        <f>SUM(AM46:AP46)</f>
        <v>0</v>
      </c>
      <c r="AS46" s="18"/>
      <c r="AT46" s="18"/>
      <c r="AU46" s="18"/>
      <c r="AV46" s="18"/>
      <c r="AW46" s="18">
        <f>SUM(AS46:AV46)</f>
        <v>0</v>
      </c>
      <c r="AY46" s="18"/>
      <c r="AZ46" s="18"/>
      <c r="BA46" s="18"/>
      <c r="BB46" s="18"/>
      <c r="BC46" s="18">
        <f>SUM(AY46:BB46)</f>
        <v>0</v>
      </c>
      <c r="BE46" s="18"/>
      <c r="BF46" s="18"/>
      <c r="BG46" s="18"/>
      <c r="BH46" s="18"/>
      <c r="BI46" s="18">
        <f>SUM(BE46:BH46)</f>
        <v>0</v>
      </c>
      <c r="BK46" s="18"/>
      <c r="BL46" s="18"/>
      <c r="BM46" s="18"/>
      <c r="BN46" s="18"/>
      <c r="BO46" s="18">
        <f>SUM(BK46:BN46)</f>
        <v>0</v>
      </c>
      <c r="BQ46" s="18"/>
      <c r="BR46" s="18"/>
      <c r="BS46" s="18"/>
      <c r="BT46" s="18"/>
      <c r="BU46" s="18">
        <f>SUM(BQ46:BT46)</f>
        <v>0</v>
      </c>
      <c r="BW46" s="18">
        <f t="shared" si="93"/>
        <v>0</v>
      </c>
      <c r="BX46" s="18">
        <f t="shared" si="94"/>
        <v>0</v>
      </c>
      <c r="BY46" s="18">
        <f t="shared" si="95"/>
        <v>0</v>
      </c>
      <c r="BZ46" s="18">
        <f t="shared" si="96"/>
        <v>0</v>
      </c>
      <c r="CA46" s="18">
        <f>SUM(BW46:BZ46)</f>
        <v>0</v>
      </c>
    </row>
    <row r="47" spans="1:79" ht="8.25" customHeight="1" x14ac:dyDescent="0.3">
      <c r="A47" s="10"/>
      <c r="B47" s="11"/>
      <c r="C47" s="12"/>
      <c r="D47" s="12"/>
      <c r="E47" s="12"/>
      <c r="F47" s="12"/>
      <c r="G47" s="12"/>
      <c r="I47" s="12"/>
      <c r="J47" s="12"/>
      <c r="K47" s="12"/>
      <c r="L47" s="12"/>
      <c r="M47" s="12"/>
      <c r="O47" s="12"/>
      <c r="P47" s="12"/>
      <c r="Q47" s="12"/>
      <c r="R47" s="12"/>
      <c r="S47" s="12"/>
      <c r="U47" s="12"/>
      <c r="V47" s="12"/>
      <c r="W47" s="12"/>
      <c r="X47" s="12"/>
      <c r="Y47" s="12"/>
      <c r="AA47" s="12"/>
      <c r="AB47" s="12"/>
      <c r="AC47" s="12"/>
      <c r="AD47" s="12"/>
      <c r="AE47" s="12"/>
      <c r="AG47" s="12"/>
      <c r="AH47" s="12"/>
      <c r="AI47" s="12"/>
      <c r="AJ47" s="12"/>
      <c r="AK47" s="12"/>
      <c r="AL47" s="7"/>
      <c r="AM47" s="12"/>
      <c r="AN47" s="12"/>
      <c r="AO47" s="12"/>
      <c r="AP47" s="12"/>
      <c r="AQ47" s="12"/>
      <c r="AS47" s="12"/>
      <c r="AT47" s="12"/>
      <c r="AU47" s="12"/>
      <c r="AV47" s="12"/>
      <c r="AW47" s="12"/>
      <c r="AY47" s="12"/>
      <c r="AZ47" s="12"/>
      <c r="BA47" s="12"/>
      <c r="BB47" s="12"/>
      <c r="BC47" s="12"/>
      <c r="BE47" s="12"/>
      <c r="BF47" s="12"/>
      <c r="BG47" s="12"/>
      <c r="BH47" s="12"/>
      <c r="BI47" s="12"/>
      <c r="BK47" s="12"/>
      <c r="BL47" s="12"/>
      <c r="BM47" s="12"/>
      <c r="BN47" s="12"/>
      <c r="BO47" s="12"/>
      <c r="BQ47" s="12"/>
      <c r="BR47" s="12"/>
      <c r="BS47" s="12"/>
      <c r="BT47" s="12"/>
      <c r="BU47" s="12"/>
      <c r="BW47" s="12"/>
      <c r="BX47" s="12"/>
      <c r="BY47" s="12"/>
      <c r="BZ47" s="12"/>
      <c r="CA47" s="12"/>
    </row>
    <row r="48" spans="1:79" ht="39" x14ac:dyDescent="0.3">
      <c r="A48" s="13" t="s">
        <v>37</v>
      </c>
      <c r="B48" s="24"/>
      <c r="C48" s="24"/>
      <c r="D48" s="24"/>
      <c r="E48" s="24"/>
      <c r="F48" s="24"/>
      <c r="G48" s="24"/>
    </row>
    <row r="49" spans="1:79" x14ac:dyDescent="0.3">
      <c r="A49" s="33" t="s">
        <v>38</v>
      </c>
      <c r="B49" s="15" t="s">
        <v>21</v>
      </c>
      <c r="C49" s="16"/>
      <c r="D49" s="16"/>
      <c r="E49" s="16">
        <v>889242</v>
      </c>
      <c r="F49" s="16">
        <v>1</v>
      </c>
      <c r="G49" s="17">
        <f>SUM(C49:F49)</f>
        <v>889243</v>
      </c>
      <c r="I49" s="16"/>
      <c r="J49" s="16"/>
      <c r="K49" s="16">
        <v>426888</v>
      </c>
      <c r="L49" s="16">
        <v>22</v>
      </c>
      <c r="M49" s="17">
        <f>SUM(I49:L49)</f>
        <v>426910</v>
      </c>
      <c r="O49" s="16"/>
      <c r="P49" s="16"/>
      <c r="Q49" s="16">
        <v>281601</v>
      </c>
      <c r="R49" s="16">
        <v>1</v>
      </c>
      <c r="S49" s="17">
        <f>SUM(O49:R49)</f>
        <v>281602</v>
      </c>
      <c r="U49" s="16"/>
      <c r="V49" s="16"/>
      <c r="W49" s="16">
        <v>260857</v>
      </c>
      <c r="X49" s="16">
        <v>1</v>
      </c>
      <c r="Y49" s="17">
        <f>SUM(U49:X49)</f>
        <v>260858</v>
      </c>
      <c r="AA49" s="16"/>
      <c r="AB49" s="16"/>
      <c r="AC49" s="16">
        <v>269887</v>
      </c>
      <c r="AD49" s="16">
        <v>1</v>
      </c>
      <c r="AE49" s="17">
        <f>SUM(AA49:AD49)</f>
        <v>269888</v>
      </c>
      <c r="AG49" s="16"/>
      <c r="AH49" s="16"/>
      <c r="AI49" s="16">
        <v>69950</v>
      </c>
      <c r="AJ49" s="16">
        <v>26</v>
      </c>
      <c r="AK49" s="17">
        <f>SUM(AG49:AJ49)</f>
        <v>69976</v>
      </c>
      <c r="AM49" s="16"/>
      <c r="AN49" s="16"/>
      <c r="AO49" s="16">
        <v>759321</v>
      </c>
      <c r="AP49" s="16">
        <v>2</v>
      </c>
      <c r="AQ49" s="17">
        <f>SUM(AM49:AP49)</f>
        <v>759323</v>
      </c>
      <c r="AS49" s="16"/>
      <c r="AT49" s="16"/>
      <c r="AU49" s="16">
        <v>155449</v>
      </c>
      <c r="AV49" s="16">
        <v>6</v>
      </c>
      <c r="AW49" s="17">
        <f>SUM(AS49:AV49)</f>
        <v>155455</v>
      </c>
      <c r="AY49" s="16"/>
      <c r="AZ49" s="16"/>
      <c r="BA49" s="16">
        <v>386507</v>
      </c>
      <c r="BB49" s="16">
        <v>16</v>
      </c>
      <c r="BC49" s="17">
        <f>SUM(AY49:BB49)</f>
        <v>386523</v>
      </c>
      <c r="BE49" s="16"/>
      <c r="BF49" s="16"/>
      <c r="BG49" s="16">
        <v>846757</v>
      </c>
      <c r="BH49" s="16">
        <v>3</v>
      </c>
      <c r="BI49" s="17">
        <f>SUM(BE49:BH49)</f>
        <v>846760</v>
      </c>
      <c r="BK49" s="16"/>
      <c r="BL49" s="16"/>
      <c r="BM49" s="16">
        <v>807442</v>
      </c>
      <c r="BN49" s="16">
        <v>5</v>
      </c>
      <c r="BO49" s="17">
        <f>SUM(BK49:BN49)</f>
        <v>807447</v>
      </c>
      <c r="BQ49" s="16"/>
      <c r="BR49" s="16"/>
      <c r="BS49" s="16"/>
      <c r="BT49" s="16"/>
      <c r="BU49" s="17">
        <f>SUM(BQ49:BT49)</f>
        <v>0</v>
      </c>
      <c r="BW49" s="16">
        <f t="shared" ref="BW49:BW50" si="97">C49+I49+O49+U49+AA49+AG49+AM49+AS49+AY49+BE49+BK49+BQ49</f>
        <v>0</v>
      </c>
      <c r="BX49" s="16">
        <f t="shared" ref="BX49:BX50" si="98">D49+J49+P49+V49+AB49+AH49+AN49+AT49+AZ49+BF49+BL49+BR49</f>
        <v>0</v>
      </c>
      <c r="BY49" s="16">
        <f t="shared" ref="BY49:BY50" si="99">E49+K49+Q49+W49+AC49+AI49+AO49+AU49+BA49+BG49+BM49+BS49</f>
        <v>5153901</v>
      </c>
      <c r="BZ49" s="16">
        <f t="shared" ref="BZ49:BZ50" si="100">F49+L49+R49+X49+AD49+AJ49+AP49+AV49+BB49+BH49+BN49+BT49</f>
        <v>84</v>
      </c>
      <c r="CA49" s="17">
        <f>SUM(BW49:BZ49)</f>
        <v>5153985</v>
      </c>
    </row>
    <row r="50" spans="1:79" x14ac:dyDescent="0.3">
      <c r="A50" s="33"/>
      <c r="B50" s="15" t="s">
        <v>22</v>
      </c>
      <c r="C50" s="18"/>
      <c r="D50" s="18"/>
      <c r="E50" s="18"/>
      <c r="F50" s="18"/>
      <c r="G50" s="18">
        <f>SUM(C50:F50)</f>
        <v>0</v>
      </c>
      <c r="I50" s="18"/>
      <c r="J50" s="18"/>
      <c r="K50" s="18"/>
      <c r="L50" s="18"/>
      <c r="M50" s="18">
        <f>SUM(I50:L50)</f>
        <v>0</v>
      </c>
      <c r="O50" s="18"/>
      <c r="P50" s="18"/>
      <c r="Q50" s="18"/>
      <c r="R50" s="18"/>
      <c r="S50" s="18">
        <f>SUM(O50:R50)</f>
        <v>0</v>
      </c>
      <c r="U50" s="18"/>
      <c r="V50" s="18"/>
      <c r="W50" s="18"/>
      <c r="X50" s="18"/>
      <c r="Y50" s="18">
        <f>SUM(U50:X50)</f>
        <v>0</v>
      </c>
      <c r="AA50" s="18"/>
      <c r="AB50" s="18"/>
      <c r="AC50" s="18"/>
      <c r="AD50" s="18"/>
      <c r="AE50" s="18">
        <f>SUM(AA50:AD50)</f>
        <v>0</v>
      </c>
      <c r="AG50" s="18"/>
      <c r="AH50" s="18"/>
      <c r="AI50" s="18"/>
      <c r="AJ50" s="18"/>
      <c r="AK50" s="18">
        <f>SUM(AG50:AJ50)</f>
        <v>0</v>
      </c>
      <c r="AM50" s="18"/>
      <c r="AN50" s="18"/>
      <c r="AO50" s="18"/>
      <c r="AP50" s="18"/>
      <c r="AQ50" s="18">
        <f>SUM(AM50:AP50)</f>
        <v>0</v>
      </c>
      <c r="AS50" s="18"/>
      <c r="AT50" s="18"/>
      <c r="AU50" s="18"/>
      <c r="AV50" s="18"/>
      <c r="AW50" s="18">
        <f>SUM(AS50:AV50)</f>
        <v>0</v>
      </c>
      <c r="AY50" s="18"/>
      <c r="AZ50" s="18"/>
      <c r="BA50" s="18"/>
      <c r="BB50" s="18"/>
      <c r="BC50" s="18">
        <f>SUM(AY50:BB50)</f>
        <v>0</v>
      </c>
      <c r="BE50" s="18"/>
      <c r="BF50" s="18"/>
      <c r="BG50" s="18"/>
      <c r="BH50" s="18"/>
      <c r="BI50" s="18">
        <f>SUM(BE50:BH50)</f>
        <v>0</v>
      </c>
      <c r="BK50" s="18"/>
      <c r="BL50" s="18"/>
      <c r="BM50" s="18"/>
      <c r="BN50" s="18"/>
      <c r="BO50" s="18">
        <f>SUM(BK50:BN50)</f>
        <v>0</v>
      </c>
      <c r="BQ50" s="18"/>
      <c r="BR50" s="18"/>
      <c r="BS50" s="18"/>
      <c r="BT50" s="18"/>
      <c r="BU50" s="18">
        <f>SUM(BQ50:BT50)</f>
        <v>0</v>
      </c>
      <c r="BW50" s="18">
        <f t="shared" si="97"/>
        <v>0</v>
      </c>
      <c r="BX50" s="18">
        <f t="shared" si="98"/>
        <v>0</v>
      </c>
      <c r="BY50" s="18">
        <f t="shared" si="99"/>
        <v>0</v>
      </c>
      <c r="BZ50" s="18">
        <f t="shared" si="100"/>
        <v>0</v>
      </c>
      <c r="CA50" s="18">
        <f>SUM(BW50:BZ50)</f>
        <v>0</v>
      </c>
    </row>
    <row r="51" spans="1:79" ht="8.25" customHeight="1" x14ac:dyDescent="0.3">
      <c r="A51" s="10"/>
      <c r="B51" s="11"/>
      <c r="C51" s="12"/>
      <c r="D51" s="12"/>
      <c r="E51" s="12"/>
      <c r="F51" s="12"/>
      <c r="G51" s="12"/>
      <c r="I51" s="12"/>
      <c r="J51" s="12"/>
      <c r="K51" s="12"/>
      <c r="L51" s="12"/>
      <c r="M51" s="12"/>
      <c r="O51" s="12"/>
      <c r="P51" s="12"/>
      <c r="Q51" s="12"/>
      <c r="R51" s="12"/>
      <c r="S51" s="12"/>
      <c r="U51" s="12"/>
      <c r="V51" s="12"/>
      <c r="W51" s="12"/>
      <c r="X51" s="12"/>
      <c r="Y51" s="12"/>
      <c r="AA51" s="12"/>
      <c r="AB51" s="12"/>
      <c r="AC51" s="12"/>
      <c r="AD51" s="12"/>
      <c r="AE51" s="12"/>
      <c r="AG51" s="12"/>
      <c r="AH51" s="12"/>
      <c r="AI51" s="12"/>
      <c r="AJ51" s="12"/>
      <c r="AK51" s="12"/>
      <c r="AL51" s="7"/>
      <c r="AM51" s="12"/>
      <c r="AN51" s="12"/>
      <c r="AO51" s="12"/>
      <c r="AP51" s="12"/>
      <c r="AQ51" s="12"/>
      <c r="AS51" s="12"/>
      <c r="AT51" s="12"/>
      <c r="AU51" s="12"/>
      <c r="AV51" s="12"/>
      <c r="AW51" s="12"/>
      <c r="AY51" s="12"/>
      <c r="AZ51" s="12"/>
      <c r="BA51" s="12"/>
      <c r="BB51" s="12"/>
      <c r="BC51" s="12"/>
      <c r="BE51" s="12"/>
      <c r="BF51" s="12"/>
      <c r="BG51" s="12"/>
      <c r="BH51" s="12"/>
      <c r="BI51" s="12"/>
      <c r="BK51" s="12"/>
      <c r="BL51" s="12"/>
      <c r="BM51" s="12"/>
      <c r="BN51" s="12"/>
      <c r="BO51" s="12"/>
      <c r="BQ51" s="12"/>
      <c r="BR51" s="12"/>
      <c r="BS51" s="12"/>
      <c r="BT51" s="12"/>
      <c r="BU51" s="12"/>
      <c r="BW51" s="12"/>
      <c r="BX51" s="12"/>
      <c r="BY51" s="12"/>
      <c r="BZ51" s="12"/>
      <c r="CA51" s="12"/>
    </row>
    <row r="52" spans="1:79" ht="39" x14ac:dyDescent="0.3">
      <c r="A52" s="13" t="s">
        <v>39</v>
      </c>
      <c r="B52" s="24"/>
      <c r="C52" s="24"/>
      <c r="D52" s="24"/>
      <c r="E52" s="24"/>
      <c r="F52" s="24"/>
      <c r="G52" s="24"/>
    </row>
    <row r="53" spans="1:79" x14ac:dyDescent="0.3">
      <c r="A53" s="33" t="s">
        <v>40</v>
      </c>
      <c r="B53" s="15" t="s">
        <v>21</v>
      </c>
      <c r="C53" s="16">
        <v>1754838</v>
      </c>
      <c r="D53" s="16">
        <v>1713753</v>
      </c>
      <c r="E53" s="16">
        <v>3609291</v>
      </c>
      <c r="F53" s="16"/>
      <c r="G53" s="17">
        <f>SUM(C53:F53)</f>
        <v>7077882</v>
      </c>
      <c r="I53" s="16">
        <v>1666218</v>
      </c>
      <c r="J53" s="16">
        <v>1686601</v>
      </c>
      <c r="K53" s="16">
        <v>3319137</v>
      </c>
      <c r="L53" s="16"/>
      <c r="M53" s="17">
        <f>SUM(I53:L53)</f>
        <v>6671956</v>
      </c>
      <c r="O53" s="16">
        <v>1857424</v>
      </c>
      <c r="P53" s="16">
        <v>1927272</v>
      </c>
      <c r="Q53" s="16">
        <v>3345872</v>
      </c>
      <c r="R53" s="16"/>
      <c r="S53" s="17">
        <f>SUM(O53:R53)</f>
        <v>7130568</v>
      </c>
      <c r="U53" s="16">
        <v>1771830</v>
      </c>
      <c r="V53" s="16">
        <v>1790121</v>
      </c>
      <c r="W53" s="16">
        <v>3213752</v>
      </c>
      <c r="X53" s="16"/>
      <c r="Y53" s="17">
        <f>SUM(U53:X53)</f>
        <v>6775703</v>
      </c>
      <c r="AA53" s="16">
        <v>1812556</v>
      </c>
      <c r="AB53" s="16">
        <v>1788144</v>
      </c>
      <c r="AC53" s="16">
        <v>3334204</v>
      </c>
      <c r="AD53" s="16"/>
      <c r="AE53" s="17">
        <f>SUM(AA53:AD53)</f>
        <v>6934904</v>
      </c>
      <c r="AG53" s="16">
        <v>1732590</v>
      </c>
      <c r="AH53" s="16">
        <v>2003034</v>
      </c>
      <c r="AI53" s="16">
        <v>3052400</v>
      </c>
      <c r="AJ53" s="16"/>
      <c r="AK53" s="17">
        <f>SUM(AG53:AJ53)</f>
        <v>6788024</v>
      </c>
      <c r="AM53" s="16">
        <v>1763416</v>
      </c>
      <c r="AN53" s="16">
        <v>2014207</v>
      </c>
      <c r="AO53" s="16">
        <v>3376124</v>
      </c>
      <c r="AP53" s="16"/>
      <c r="AQ53" s="17">
        <f>SUM(AM53:AP53)</f>
        <v>7153747</v>
      </c>
      <c r="AS53" s="16">
        <v>1783640</v>
      </c>
      <c r="AT53" s="16">
        <v>1893927</v>
      </c>
      <c r="AU53" s="16">
        <v>3406646</v>
      </c>
      <c r="AV53" s="16"/>
      <c r="AW53" s="17">
        <f>SUM(AS53:AV53)</f>
        <v>7084213</v>
      </c>
      <c r="AY53" s="16">
        <v>1751696</v>
      </c>
      <c r="AZ53" s="16">
        <v>1760375</v>
      </c>
      <c r="BA53" s="16">
        <v>3355295</v>
      </c>
      <c r="BB53" s="16"/>
      <c r="BC53" s="17">
        <f>SUM(AY53:BB53)</f>
        <v>6867366</v>
      </c>
      <c r="BE53" s="16">
        <v>1847260</v>
      </c>
      <c r="BF53" s="16">
        <v>1766816</v>
      </c>
      <c r="BG53" s="16">
        <v>3396919</v>
      </c>
      <c r="BH53" s="16"/>
      <c r="BI53" s="17">
        <f>SUM(BE53:BH53)</f>
        <v>7010995</v>
      </c>
      <c r="BK53" s="16">
        <v>1788544</v>
      </c>
      <c r="BL53" s="16">
        <v>1645320</v>
      </c>
      <c r="BM53" s="16">
        <v>3493584</v>
      </c>
      <c r="BN53" s="16"/>
      <c r="BO53" s="17">
        <f>SUM(BK53:BN53)</f>
        <v>6927448</v>
      </c>
      <c r="BQ53" s="16"/>
      <c r="BR53" s="16"/>
      <c r="BS53" s="16"/>
      <c r="BT53" s="16"/>
      <c r="BU53" s="17">
        <f>SUM(BQ53:BT53)</f>
        <v>0</v>
      </c>
      <c r="BW53" s="16">
        <f t="shared" ref="BW53:BW54" si="101">C53+I53+O53+U53+AA53+AG53+AM53+AS53+AY53+BE53+BK53+BQ53</f>
        <v>19530012</v>
      </c>
      <c r="BX53" s="16">
        <f t="shared" ref="BX53:BX54" si="102">D53+J53+P53+V53+AB53+AH53+AN53+AT53+AZ53+BF53+BL53+BR53</f>
        <v>19989570</v>
      </c>
      <c r="BY53" s="16">
        <f t="shared" ref="BY53:BY54" si="103">E53+K53+Q53+W53+AC53+AI53+AO53+AU53+BA53+BG53+BM53+BS53</f>
        <v>36903224</v>
      </c>
      <c r="BZ53" s="16">
        <f t="shared" ref="BZ53:BZ54" si="104">F53+L53+R53+X53+AD53+AJ53+AP53+AV53+BB53+BH53+BN53+BT53</f>
        <v>0</v>
      </c>
      <c r="CA53" s="17">
        <f>SUM(BW53:BZ53)</f>
        <v>76422806</v>
      </c>
    </row>
    <row r="54" spans="1:79" ht="20.25" customHeight="1" x14ac:dyDescent="0.3">
      <c r="A54" s="33"/>
      <c r="B54" s="15" t="s">
        <v>22</v>
      </c>
      <c r="C54" s="18"/>
      <c r="D54" s="18"/>
      <c r="E54" s="18"/>
      <c r="F54" s="18"/>
      <c r="G54" s="18">
        <f>SUM(C54:F54)</f>
        <v>0</v>
      </c>
      <c r="I54" s="18"/>
      <c r="J54" s="18"/>
      <c r="K54" s="18"/>
      <c r="L54" s="18"/>
      <c r="M54" s="18">
        <f>SUM(I54:L54)</f>
        <v>0</v>
      </c>
      <c r="O54" s="18"/>
      <c r="P54" s="18"/>
      <c r="Q54" s="18"/>
      <c r="R54" s="18"/>
      <c r="S54" s="18">
        <f>SUM(O54:R54)</f>
        <v>0</v>
      </c>
      <c r="U54" s="18"/>
      <c r="V54" s="18"/>
      <c r="W54" s="18"/>
      <c r="X54" s="18"/>
      <c r="Y54" s="18">
        <f>SUM(U54:X54)</f>
        <v>0</v>
      </c>
      <c r="AA54" s="18"/>
      <c r="AB54" s="18"/>
      <c r="AC54" s="18"/>
      <c r="AD54" s="18"/>
      <c r="AE54" s="18">
        <f>SUM(AA54:AD54)</f>
        <v>0</v>
      </c>
      <c r="AG54" s="18"/>
      <c r="AH54" s="18"/>
      <c r="AI54" s="18"/>
      <c r="AJ54" s="18"/>
      <c r="AK54" s="18">
        <f>SUM(AG54:AJ54)</f>
        <v>0</v>
      </c>
      <c r="AM54" s="18"/>
      <c r="AN54" s="18"/>
      <c r="AO54" s="18"/>
      <c r="AP54" s="18"/>
      <c r="AQ54" s="18">
        <f>SUM(AM54:AP54)</f>
        <v>0</v>
      </c>
      <c r="AS54" s="18"/>
      <c r="AT54" s="18"/>
      <c r="AU54" s="18"/>
      <c r="AV54" s="18"/>
      <c r="AW54" s="18">
        <f>SUM(AS54:AV54)</f>
        <v>0</v>
      </c>
      <c r="AY54" s="18"/>
      <c r="AZ54" s="18"/>
      <c r="BA54" s="18"/>
      <c r="BB54" s="18"/>
      <c r="BC54" s="18">
        <f>SUM(AY54:BB54)</f>
        <v>0</v>
      </c>
      <c r="BE54" s="18"/>
      <c r="BF54" s="18"/>
      <c r="BG54" s="18"/>
      <c r="BH54" s="18"/>
      <c r="BI54" s="18">
        <f>SUM(BE54:BH54)</f>
        <v>0</v>
      </c>
      <c r="BK54" s="18"/>
      <c r="BL54" s="18"/>
      <c r="BM54" s="18"/>
      <c r="BN54" s="18"/>
      <c r="BO54" s="18">
        <f>SUM(BK54:BN54)</f>
        <v>0</v>
      </c>
      <c r="BQ54" s="18"/>
      <c r="BR54" s="18"/>
      <c r="BS54" s="18"/>
      <c r="BT54" s="18"/>
      <c r="BU54" s="18">
        <f>SUM(BQ54:BT54)</f>
        <v>0</v>
      </c>
      <c r="BW54" s="18">
        <f t="shared" si="101"/>
        <v>0</v>
      </c>
      <c r="BX54" s="18">
        <f t="shared" si="102"/>
        <v>0</v>
      </c>
      <c r="BY54" s="18">
        <f t="shared" si="103"/>
        <v>0</v>
      </c>
      <c r="BZ54" s="18">
        <f t="shared" si="104"/>
        <v>0</v>
      </c>
      <c r="CA54" s="18">
        <f>SUM(BW54:BZ54)</f>
        <v>0</v>
      </c>
    </row>
    <row r="55" spans="1:79" ht="8.25" customHeight="1" x14ac:dyDescent="0.3">
      <c r="A55" s="10"/>
      <c r="B55" s="11"/>
      <c r="C55" s="12"/>
      <c r="D55" s="12"/>
      <c r="E55" s="12"/>
      <c r="F55" s="12"/>
      <c r="G55" s="12"/>
      <c r="I55" s="12"/>
      <c r="J55" s="12"/>
      <c r="K55" s="12"/>
      <c r="L55" s="12"/>
      <c r="M55" s="12"/>
      <c r="O55" s="12"/>
      <c r="P55" s="12"/>
      <c r="Q55" s="12"/>
      <c r="R55" s="12"/>
      <c r="S55" s="12"/>
      <c r="U55" s="12"/>
      <c r="V55" s="12"/>
      <c r="W55" s="12"/>
      <c r="X55" s="12"/>
      <c r="Y55" s="12"/>
      <c r="AA55" s="12"/>
      <c r="AB55" s="12"/>
      <c r="AC55" s="12"/>
      <c r="AD55" s="12"/>
      <c r="AE55" s="12"/>
      <c r="AG55" s="12"/>
      <c r="AH55" s="12"/>
      <c r="AI55" s="12"/>
      <c r="AJ55" s="12"/>
      <c r="AK55" s="12"/>
      <c r="AL55" s="7"/>
      <c r="AM55" s="12"/>
      <c r="AN55" s="12"/>
      <c r="AO55" s="12"/>
      <c r="AP55" s="12"/>
      <c r="AQ55" s="12"/>
      <c r="AS55" s="12"/>
      <c r="AT55" s="12"/>
      <c r="AU55" s="12"/>
      <c r="AV55" s="12"/>
      <c r="AW55" s="12"/>
      <c r="AY55" s="12"/>
      <c r="AZ55" s="12"/>
      <c r="BA55" s="12"/>
      <c r="BB55" s="12"/>
      <c r="BC55" s="12"/>
      <c r="BE55" s="12"/>
      <c r="BF55" s="12"/>
      <c r="BG55" s="12"/>
      <c r="BH55" s="12"/>
      <c r="BI55" s="12"/>
      <c r="BK55" s="12"/>
      <c r="BL55" s="12"/>
      <c r="BM55" s="12"/>
      <c r="BN55" s="12"/>
      <c r="BO55" s="12"/>
      <c r="BQ55" s="12"/>
      <c r="BR55" s="12"/>
      <c r="BS55" s="12"/>
      <c r="BT55" s="12"/>
      <c r="BU55" s="12"/>
      <c r="BW55" s="12"/>
      <c r="BX55" s="12"/>
      <c r="BY55" s="12"/>
      <c r="BZ55" s="12"/>
      <c r="CA55" s="12"/>
    </row>
    <row r="56" spans="1:79" ht="39" x14ac:dyDescent="0.3">
      <c r="A56" s="13" t="s">
        <v>41</v>
      </c>
      <c r="B56" s="24"/>
      <c r="C56" s="24"/>
      <c r="D56" s="24"/>
      <c r="E56" s="24"/>
      <c r="F56" s="24"/>
      <c r="G56" s="24"/>
    </row>
    <row r="57" spans="1:79" ht="15" customHeight="1" x14ac:dyDescent="0.3">
      <c r="A57" s="33" t="s">
        <v>42</v>
      </c>
      <c r="B57" s="15" t="s">
        <v>21</v>
      </c>
      <c r="C57" s="16">
        <v>14740</v>
      </c>
      <c r="D57" s="16">
        <v>2051</v>
      </c>
      <c r="E57" s="16">
        <v>251014</v>
      </c>
      <c r="F57" s="16">
        <v>187334</v>
      </c>
      <c r="G57" s="17">
        <f>SUM(C57:F57)</f>
        <v>455139</v>
      </c>
      <c r="I57" s="16">
        <v>13687</v>
      </c>
      <c r="J57" s="16">
        <v>1808</v>
      </c>
      <c r="K57" s="16">
        <v>228149</v>
      </c>
      <c r="L57" s="16">
        <v>182025</v>
      </c>
      <c r="M57" s="17">
        <f>SUM(I57:L57)</f>
        <v>425669</v>
      </c>
      <c r="O57" s="16">
        <v>14134</v>
      </c>
      <c r="P57" s="16">
        <v>2086</v>
      </c>
      <c r="Q57" s="16">
        <v>250931</v>
      </c>
      <c r="R57" s="16">
        <v>193636</v>
      </c>
      <c r="S57" s="17">
        <f>SUM(O57:R57)</f>
        <v>460787</v>
      </c>
      <c r="U57" s="16">
        <v>13882</v>
      </c>
      <c r="V57" s="16">
        <v>2087</v>
      </c>
      <c r="W57" s="16">
        <v>217697</v>
      </c>
      <c r="X57" s="16">
        <v>172661</v>
      </c>
      <c r="Y57" s="17">
        <f>SUM(U57:X57)</f>
        <v>406327</v>
      </c>
      <c r="AA57" s="16">
        <v>15503</v>
      </c>
      <c r="AB57" s="16">
        <v>2246</v>
      </c>
      <c r="AC57" s="16">
        <v>216175</v>
      </c>
      <c r="AD57" s="16">
        <v>184292</v>
      </c>
      <c r="AE57" s="17">
        <f>SUM(AA57:AD57)</f>
        <v>418216</v>
      </c>
      <c r="AG57" s="16">
        <v>14187</v>
      </c>
      <c r="AH57" s="16">
        <v>2235</v>
      </c>
      <c r="AI57" s="16">
        <v>203786</v>
      </c>
      <c r="AJ57" s="16">
        <v>193112</v>
      </c>
      <c r="AK57" s="17">
        <f>SUM(AG57:AJ57)</f>
        <v>413320</v>
      </c>
      <c r="AM57" s="16">
        <v>14475</v>
      </c>
      <c r="AN57" s="16">
        <v>2339</v>
      </c>
      <c r="AO57" s="16">
        <v>227049</v>
      </c>
      <c r="AP57" s="16">
        <v>201624</v>
      </c>
      <c r="AQ57" s="17">
        <f>SUM(AM57:AP57)</f>
        <v>445487</v>
      </c>
      <c r="AS57" s="16">
        <v>15855</v>
      </c>
      <c r="AT57" s="16">
        <v>2274</v>
      </c>
      <c r="AU57" s="16">
        <v>275609</v>
      </c>
      <c r="AV57" s="16">
        <v>224850</v>
      </c>
      <c r="AW57" s="17">
        <f>SUM(AS57:AV57)</f>
        <v>518588</v>
      </c>
      <c r="AY57" s="16">
        <v>14057</v>
      </c>
      <c r="AZ57" s="16">
        <v>2080</v>
      </c>
      <c r="BA57" s="16">
        <v>253184</v>
      </c>
      <c r="BB57" s="16">
        <v>203880</v>
      </c>
      <c r="BC57" s="17">
        <f>SUM(AY57:BB57)</f>
        <v>473201</v>
      </c>
      <c r="BE57" s="16">
        <v>14847</v>
      </c>
      <c r="BF57" s="16">
        <v>2109</v>
      </c>
      <c r="BG57" s="16">
        <v>266632</v>
      </c>
      <c r="BH57" s="16">
        <v>214635</v>
      </c>
      <c r="BI57" s="17">
        <f>SUM(BE57:BH57)</f>
        <v>498223</v>
      </c>
      <c r="BK57" s="16">
        <v>13366</v>
      </c>
      <c r="BL57" s="16">
        <v>2008</v>
      </c>
      <c r="BM57" s="16">
        <v>269500</v>
      </c>
      <c r="BN57" s="16">
        <v>219555</v>
      </c>
      <c r="BO57" s="17">
        <f>SUM(BK57:BN57)</f>
        <v>504429</v>
      </c>
      <c r="BQ57" s="16"/>
      <c r="BR57" s="16"/>
      <c r="BS57" s="16"/>
      <c r="BT57" s="16"/>
      <c r="BU57" s="17">
        <f>SUM(BQ57:BT57)</f>
        <v>0</v>
      </c>
      <c r="BW57" s="16">
        <f t="shared" ref="BW57:BW58" si="105">C57+I57+O57+U57+AA57+AG57+AM57+AS57+AY57+BE57+BK57+BQ57</f>
        <v>158733</v>
      </c>
      <c r="BX57" s="16">
        <f t="shared" ref="BX57:BX58" si="106">D57+J57+P57+V57+AB57+AH57+AN57+AT57+AZ57+BF57+BL57+BR57</f>
        <v>23323</v>
      </c>
      <c r="BY57" s="16">
        <f t="shared" ref="BY57:BY58" si="107">E57+K57+Q57+W57+AC57+AI57+AO57+AU57+BA57+BG57+BM57+BS57</f>
        <v>2659726</v>
      </c>
      <c r="BZ57" s="16">
        <f t="shared" ref="BZ57:BZ58" si="108">F57+L57+R57+X57+AD57+AJ57+AP57+AV57+BB57+BH57+BN57+BT57</f>
        <v>2177604</v>
      </c>
      <c r="CA57" s="17">
        <f>SUM(BW57:BZ57)</f>
        <v>5019386</v>
      </c>
    </row>
    <row r="58" spans="1:79" x14ac:dyDescent="0.3">
      <c r="A58" s="33"/>
      <c r="B58" s="15" t="s">
        <v>22</v>
      </c>
      <c r="C58" s="18"/>
      <c r="D58" s="18"/>
      <c r="E58" s="18">
        <v>9.6000000000000002E-2</v>
      </c>
      <c r="F58" s="18">
        <v>0.152</v>
      </c>
      <c r="G58" s="18">
        <f>SUM(C58:F58)</f>
        <v>0.248</v>
      </c>
      <c r="I58" s="18"/>
      <c r="J58" s="18"/>
      <c r="K58" s="18">
        <v>9.2999999999999999E-2</v>
      </c>
      <c r="L58" s="18">
        <v>0.161</v>
      </c>
      <c r="M58" s="18">
        <f>SUM(I58:L58)</f>
        <v>0.254</v>
      </c>
      <c r="O58" s="18"/>
      <c r="P58" s="18"/>
      <c r="Q58" s="18">
        <v>9.4E-2</v>
      </c>
      <c r="R58" s="18">
        <v>0.16</v>
      </c>
      <c r="S58" s="18">
        <f>SUM(O58:R58)</f>
        <v>0.254</v>
      </c>
      <c r="U58" s="18"/>
      <c r="V58" s="18"/>
      <c r="W58" s="18">
        <v>9.2999999999999999E-2</v>
      </c>
      <c r="X58" s="18">
        <v>0.153</v>
      </c>
      <c r="Y58" s="18">
        <f>SUM(U58:X58)</f>
        <v>0.246</v>
      </c>
      <c r="AA58" s="18"/>
      <c r="AB58" s="18"/>
      <c r="AC58" s="18">
        <v>9.5000000000000001E-2</v>
      </c>
      <c r="AD58" s="18">
        <v>0.158</v>
      </c>
      <c r="AE58" s="18">
        <f>SUM(AA58:AD58)</f>
        <v>0.253</v>
      </c>
      <c r="AG58" s="18"/>
      <c r="AH58" s="18"/>
      <c r="AI58" s="18">
        <v>9.4E-2</v>
      </c>
      <c r="AJ58" s="18">
        <v>0.16400000000000001</v>
      </c>
      <c r="AK58" s="18">
        <f>SUM(AG58:AJ58)</f>
        <v>0.25800000000000001</v>
      </c>
      <c r="AM58" s="18"/>
      <c r="AN58" s="18"/>
      <c r="AO58" s="18">
        <v>0.1</v>
      </c>
      <c r="AP58" s="18">
        <v>0.185</v>
      </c>
      <c r="AQ58" s="18">
        <f>SUM(AM58:AP58)</f>
        <v>0.28500000000000003</v>
      </c>
      <c r="AS58" s="18">
        <v>4.0000000000000001E-3</v>
      </c>
      <c r="AT58" s="18">
        <v>3.0000000000000001E-3</v>
      </c>
      <c r="AU58" s="18">
        <v>0.105</v>
      </c>
      <c r="AV58" s="18">
        <v>0.16800000000000001</v>
      </c>
      <c r="AW58" s="18">
        <f>SUM(AS58:AV58)</f>
        <v>0.28000000000000003</v>
      </c>
      <c r="AY58" s="18">
        <v>4.0000000000000001E-3</v>
      </c>
      <c r="AZ58" s="18">
        <v>3.0000000000000001E-3</v>
      </c>
      <c r="BA58" s="18">
        <v>0.10199999999999999</v>
      </c>
      <c r="BB58" s="18">
        <v>0.16200000000000001</v>
      </c>
      <c r="BC58" s="18">
        <f>SUM(AY58:BB58)</f>
        <v>0.27100000000000002</v>
      </c>
      <c r="BE58" s="18">
        <v>4.0000000000000001E-3</v>
      </c>
      <c r="BF58" s="18">
        <v>3.0000000000000001E-3</v>
      </c>
      <c r="BG58" s="18">
        <v>0.10100000000000001</v>
      </c>
      <c r="BH58" s="18">
        <v>0.16600000000000001</v>
      </c>
      <c r="BI58" s="18">
        <f>SUM(BE58:BH58)</f>
        <v>0.27400000000000002</v>
      </c>
      <c r="BK58" s="18">
        <v>4.0000000000000001E-3</v>
      </c>
      <c r="BL58" s="18">
        <v>3.0000000000000001E-3</v>
      </c>
      <c r="BM58" s="18">
        <v>0.1</v>
      </c>
      <c r="BN58" s="18">
        <v>0.16</v>
      </c>
      <c r="BO58" s="18">
        <f>SUM(BK58:BN58)</f>
        <v>0.26700000000000002</v>
      </c>
      <c r="BQ58" s="18"/>
      <c r="BR58" s="18"/>
      <c r="BS58" s="18"/>
      <c r="BT58" s="18"/>
      <c r="BU58" s="18">
        <f>SUM(BQ58:BT58)</f>
        <v>0</v>
      </c>
      <c r="BW58" s="18">
        <f t="shared" si="105"/>
        <v>1.6E-2</v>
      </c>
      <c r="BX58" s="18">
        <f t="shared" si="106"/>
        <v>1.2E-2</v>
      </c>
      <c r="BY58" s="18">
        <f t="shared" si="107"/>
        <v>1.073</v>
      </c>
      <c r="BZ58" s="18">
        <f t="shared" si="108"/>
        <v>1.7889999999999997</v>
      </c>
      <c r="CA58" s="18">
        <f>SUM(BW58:BZ58)</f>
        <v>2.8899999999999997</v>
      </c>
    </row>
    <row r="59" spans="1:79" ht="8.25" customHeight="1" x14ac:dyDescent="0.3">
      <c r="A59" s="10"/>
      <c r="B59" s="11"/>
      <c r="C59" s="12"/>
      <c r="D59" s="12"/>
      <c r="E59" s="12"/>
      <c r="F59" s="12"/>
      <c r="G59" s="12"/>
      <c r="I59" s="12"/>
      <c r="J59" s="12"/>
      <c r="K59" s="12"/>
      <c r="L59" s="12"/>
      <c r="M59" s="12"/>
      <c r="O59" s="12"/>
      <c r="P59" s="12"/>
      <c r="Q59" s="12"/>
      <c r="R59" s="12"/>
      <c r="S59" s="12"/>
      <c r="U59" s="12"/>
      <c r="V59" s="12"/>
      <c r="W59" s="12"/>
      <c r="X59" s="12"/>
      <c r="Y59" s="12"/>
      <c r="AA59" s="12"/>
      <c r="AB59" s="12"/>
      <c r="AC59" s="12"/>
      <c r="AD59" s="12"/>
      <c r="AE59" s="12"/>
      <c r="AG59" s="12"/>
      <c r="AH59" s="12"/>
      <c r="AI59" s="12"/>
      <c r="AJ59" s="12"/>
      <c r="AK59" s="12"/>
      <c r="AL59" s="7"/>
      <c r="AM59" s="12"/>
      <c r="AN59" s="12"/>
      <c r="AO59" s="12"/>
      <c r="AP59" s="12"/>
      <c r="AQ59" s="12"/>
      <c r="AS59" s="12"/>
      <c r="AT59" s="12"/>
      <c r="AU59" s="12"/>
      <c r="AV59" s="12"/>
      <c r="AW59" s="12"/>
      <c r="AY59" s="12"/>
      <c r="AZ59" s="12"/>
      <c r="BA59" s="12"/>
      <c r="BB59" s="12"/>
      <c r="BC59" s="12"/>
      <c r="BE59" s="12"/>
      <c r="BF59" s="12"/>
      <c r="BG59" s="12"/>
      <c r="BH59" s="12"/>
      <c r="BI59" s="12"/>
      <c r="BK59" s="12"/>
      <c r="BL59" s="12"/>
      <c r="BM59" s="12"/>
      <c r="BN59" s="12"/>
      <c r="BO59" s="12"/>
      <c r="BQ59" s="12"/>
      <c r="BR59" s="12"/>
      <c r="BS59" s="12"/>
      <c r="BT59" s="12"/>
      <c r="BU59" s="12"/>
      <c r="BW59" s="12"/>
      <c r="BX59" s="12"/>
      <c r="BY59" s="12"/>
      <c r="BZ59" s="12"/>
      <c r="CA59" s="12"/>
    </row>
    <row r="60" spans="1:79" ht="39" x14ac:dyDescent="0.3">
      <c r="A60" s="13" t="s">
        <v>45</v>
      </c>
      <c r="B60" s="24"/>
      <c r="C60" s="24"/>
      <c r="D60" s="24"/>
      <c r="E60" s="24"/>
      <c r="F60" s="24"/>
      <c r="G60" s="24"/>
    </row>
    <row r="61" spans="1:79" ht="18.75" customHeight="1" x14ac:dyDescent="0.3">
      <c r="A61" s="33" t="s">
        <v>46</v>
      </c>
      <c r="B61" s="15" t="s">
        <v>21</v>
      </c>
      <c r="C61" s="16"/>
      <c r="D61" s="16"/>
      <c r="E61" s="16">
        <v>414705</v>
      </c>
      <c r="F61" s="16"/>
      <c r="G61" s="17">
        <f>SUM(C61:F61)</f>
        <v>414705</v>
      </c>
      <c r="I61" s="16"/>
      <c r="J61" s="16"/>
      <c r="K61" s="16">
        <v>370731</v>
      </c>
      <c r="L61" s="16"/>
      <c r="M61" s="17">
        <f>SUM(I61:L61)</f>
        <v>370731</v>
      </c>
      <c r="O61" s="16"/>
      <c r="P61" s="16"/>
      <c r="Q61" s="16">
        <v>426876</v>
      </c>
      <c r="R61" s="16"/>
      <c r="S61" s="17">
        <f>SUM(O61:R61)</f>
        <v>426876</v>
      </c>
      <c r="U61" s="16"/>
      <c r="V61" s="16"/>
      <c r="W61" s="16">
        <v>399839</v>
      </c>
      <c r="X61" s="16"/>
      <c r="Y61" s="17">
        <f>SUM(U61:X61)</f>
        <v>399839</v>
      </c>
      <c r="AA61" s="16"/>
      <c r="AB61" s="16"/>
      <c r="AC61" s="16">
        <v>412339</v>
      </c>
      <c r="AD61" s="16"/>
      <c r="AE61" s="17">
        <f>SUM(AA61:AD61)</f>
        <v>412339</v>
      </c>
      <c r="AG61" s="16"/>
      <c r="AH61" s="16"/>
      <c r="AI61" s="16">
        <v>435027</v>
      </c>
      <c r="AJ61" s="16"/>
      <c r="AK61" s="17">
        <f>SUM(AG61:AJ61)</f>
        <v>435027</v>
      </c>
      <c r="AM61" s="16"/>
      <c r="AN61" s="16"/>
      <c r="AO61" s="16">
        <v>473426</v>
      </c>
      <c r="AP61" s="16"/>
      <c r="AQ61" s="17">
        <f>SUM(AM61:AP61)</f>
        <v>473426</v>
      </c>
      <c r="AS61" s="16"/>
      <c r="AT61" s="16"/>
      <c r="AU61" s="16">
        <v>459288</v>
      </c>
      <c r="AV61" s="16"/>
      <c r="AW61" s="17">
        <f>SUM(AS61:AV61)</f>
        <v>459288</v>
      </c>
      <c r="AY61" s="16"/>
      <c r="AZ61" s="16"/>
      <c r="BA61" s="16">
        <v>426713</v>
      </c>
      <c r="BB61" s="16"/>
      <c r="BC61" s="17">
        <f>SUM(AY61:BB61)</f>
        <v>426713</v>
      </c>
      <c r="BE61" s="16"/>
      <c r="BF61" s="16"/>
      <c r="BG61" s="16">
        <v>429376</v>
      </c>
      <c r="BH61" s="16"/>
      <c r="BI61" s="17">
        <f>SUM(BE61:BH61)</f>
        <v>429376</v>
      </c>
      <c r="BK61" s="16"/>
      <c r="BL61" s="16"/>
      <c r="BM61" s="16">
        <v>120907</v>
      </c>
      <c r="BN61" s="16"/>
      <c r="BO61" s="17">
        <f>SUM(BK61:BN61)</f>
        <v>120907</v>
      </c>
      <c r="BQ61" s="16"/>
      <c r="BR61" s="16"/>
      <c r="BS61" s="16"/>
      <c r="BT61" s="16"/>
      <c r="BU61" s="17">
        <f>SUM(BQ61:BT61)</f>
        <v>0</v>
      </c>
      <c r="BW61" s="16">
        <f t="shared" ref="BW61:BW62" si="109">C61+I61+O61+U61+AA61+AG61+AM61+AS61+AY61+BE61+BK61+BQ61</f>
        <v>0</v>
      </c>
      <c r="BX61" s="16">
        <f t="shared" ref="BX61:BX62" si="110">D61+J61+P61+V61+AB61+AH61+AN61+AT61+AZ61+BF61+BL61+BR61</f>
        <v>0</v>
      </c>
      <c r="BY61" s="16">
        <f t="shared" ref="BY61:BY62" si="111">E61+K61+Q61+W61+AC61+AI61+AO61+AU61+BA61+BG61+BM61+BS61</f>
        <v>4369227</v>
      </c>
      <c r="BZ61" s="16">
        <f t="shared" ref="BZ61:BZ62" si="112">F61+L61+R61+X61+AD61+AJ61+AP61+AV61+BB61+BH61+BN61+BT61</f>
        <v>0</v>
      </c>
      <c r="CA61" s="17">
        <f>SUM(BW61:BZ61)</f>
        <v>4369227</v>
      </c>
    </row>
    <row r="62" spans="1:79" ht="18.75" customHeight="1" x14ac:dyDescent="0.3">
      <c r="A62" s="33"/>
      <c r="B62" s="15" t="s">
        <v>22</v>
      </c>
      <c r="C62" s="18"/>
      <c r="D62" s="18"/>
      <c r="E62" s="18">
        <v>0.63700000000000001</v>
      </c>
      <c r="F62" s="18"/>
      <c r="G62" s="18">
        <f>SUM(C62:F62)</f>
        <v>0.63700000000000001</v>
      </c>
      <c r="I62" s="18"/>
      <c r="J62" s="18"/>
      <c r="K62" s="18">
        <v>0.63400000000000001</v>
      </c>
      <c r="L62" s="18"/>
      <c r="M62" s="18">
        <f>SUM(I62:L62)</f>
        <v>0.63400000000000001</v>
      </c>
      <c r="O62" s="18"/>
      <c r="P62" s="18"/>
      <c r="Q62" s="18">
        <v>0.64500000000000002</v>
      </c>
      <c r="R62" s="18"/>
      <c r="S62" s="18">
        <f>SUM(O62:R62)</f>
        <v>0.64500000000000002</v>
      </c>
      <c r="U62" s="18"/>
      <c r="V62" s="18"/>
      <c r="W62" s="18">
        <v>0.64700000000000002</v>
      </c>
      <c r="X62" s="18"/>
      <c r="Y62" s="18">
        <f>SUM(U62:X62)</f>
        <v>0.64700000000000002</v>
      </c>
      <c r="AA62" s="18"/>
      <c r="AB62" s="18"/>
      <c r="AC62" s="18">
        <v>0.65400000000000003</v>
      </c>
      <c r="AD62" s="18"/>
      <c r="AE62" s="18">
        <f>SUM(AA62:AD62)</f>
        <v>0.65400000000000003</v>
      </c>
      <c r="AG62" s="18"/>
      <c r="AH62" s="18"/>
      <c r="AI62" s="18">
        <v>0.7</v>
      </c>
      <c r="AJ62" s="18"/>
      <c r="AK62" s="18">
        <f>SUM(AG62:AJ62)</f>
        <v>0.7</v>
      </c>
      <c r="AM62" s="18"/>
      <c r="AN62" s="18"/>
      <c r="AO62" s="18">
        <v>0.747</v>
      </c>
      <c r="AP62" s="18"/>
      <c r="AQ62" s="18">
        <f>SUM(AM62:AP62)</f>
        <v>0.747</v>
      </c>
      <c r="AS62" s="18"/>
      <c r="AT62" s="18"/>
      <c r="AU62" s="18">
        <v>0.71599999999999997</v>
      </c>
      <c r="AV62" s="18"/>
      <c r="AW62" s="18">
        <f>SUM(AS62:AV62)</f>
        <v>0.71599999999999997</v>
      </c>
      <c r="AY62" s="18"/>
      <c r="AZ62" s="18"/>
      <c r="BA62" s="18">
        <v>0.67700000000000005</v>
      </c>
      <c r="BB62" s="18"/>
      <c r="BC62" s="18">
        <f>SUM(AY62:BB62)</f>
        <v>0.67700000000000005</v>
      </c>
      <c r="BE62" s="18"/>
      <c r="BF62" s="18"/>
      <c r="BG62" s="18">
        <v>0.65900000000000003</v>
      </c>
      <c r="BH62" s="18"/>
      <c r="BI62" s="18">
        <f>SUM(BE62:BH62)</f>
        <v>0.65900000000000003</v>
      </c>
      <c r="BK62" s="18"/>
      <c r="BL62" s="18"/>
      <c r="BM62" s="18">
        <v>0.19500000000000001</v>
      </c>
      <c r="BN62" s="18"/>
      <c r="BO62" s="18">
        <f>SUM(BK62:BN62)</f>
        <v>0.19500000000000001</v>
      </c>
      <c r="BQ62" s="18"/>
      <c r="BR62" s="18"/>
      <c r="BS62" s="18"/>
      <c r="BT62" s="18"/>
      <c r="BU62" s="18">
        <f>SUM(BQ62:BT62)</f>
        <v>0</v>
      </c>
      <c r="BW62" s="18">
        <f t="shared" si="109"/>
        <v>0</v>
      </c>
      <c r="BX62" s="18">
        <f t="shared" si="110"/>
        <v>0</v>
      </c>
      <c r="BY62" s="18">
        <f t="shared" si="111"/>
        <v>6.9110000000000005</v>
      </c>
      <c r="BZ62" s="18">
        <f t="shared" si="112"/>
        <v>0</v>
      </c>
      <c r="CA62" s="18">
        <f>SUM(BW62:BZ62)</f>
        <v>6.9110000000000005</v>
      </c>
    </row>
    <row r="63" spans="1:79" ht="8.25" customHeight="1" x14ac:dyDescent="0.3">
      <c r="A63" s="10"/>
      <c r="B63" s="11"/>
      <c r="C63" s="12"/>
      <c r="D63" s="12"/>
      <c r="E63" s="12"/>
      <c r="F63" s="12"/>
      <c r="G63" s="12"/>
      <c r="I63" s="12"/>
      <c r="J63" s="12"/>
      <c r="K63" s="12"/>
      <c r="L63" s="12"/>
      <c r="M63" s="12"/>
      <c r="O63" s="12"/>
      <c r="P63" s="12"/>
      <c r="Q63" s="12"/>
      <c r="R63" s="12"/>
      <c r="S63" s="12"/>
      <c r="U63" s="12"/>
      <c r="V63" s="12"/>
      <c r="W63" s="12"/>
      <c r="X63" s="12"/>
      <c r="Y63" s="12"/>
      <c r="AA63" s="12"/>
      <c r="AB63" s="12"/>
      <c r="AC63" s="12"/>
      <c r="AD63" s="12"/>
      <c r="AE63" s="12"/>
      <c r="AG63" s="12"/>
      <c r="AH63" s="12"/>
      <c r="AI63" s="12"/>
      <c r="AJ63" s="12"/>
      <c r="AK63" s="12"/>
      <c r="AL63" s="7"/>
      <c r="AM63" s="12"/>
      <c r="AN63" s="12"/>
      <c r="AO63" s="12"/>
      <c r="AP63" s="12"/>
      <c r="AQ63" s="12"/>
      <c r="AS63" s="12"/>
      <c r="AT63" s="12"/>
      <c r="AU63" s="12"/>
      <c r="AV63" s="12"/>
      <c r="AW63" s="12"/>
      <c r="AY63" s="12"/>
      <c r="AZ63" s="12"/>
      <c r="BA63" s="12"/>
      <c r="BB63" s="12"/>
      <c r="BC63" s="12"/>
      <c r="BE63" s="12"/>
      <c r="BF63" s="12"/>
      <c r="BG63" s="12"/>
      <c r="BH63" s="12"/>
      <c r="BI63" s="12"/>
      <c r="BK63" s="12"/>
      <c r="BL63" s="12"/>
      <c r="BM63" s="12"/>
      <c r="BN63" s="12"/>
      <c r="BO63" s="12"/>
      <c r="BQ63" s="12"/>
      <c r="BR63" s="12"/>
      <c r="BS63" s="12"/>
      <c r="BT63" s="12"/>
      <c r="BU63" s="12"/>
      <c r="BW63" s="12"/>
      <c r="BX63" s="12"/>
      <c r="BY63" s="12"/>
      <c r="BZ63" s="12"/>
      <c r="CA63" s="12"/>
    </row>
    <row r="64" spans="1:79" ht="39" x14ac:dyDescent="0.3">
      <c r="A64" s="13" t="s">
        <v>48</v>
      </c>
      <c r="B64" s="24"/>
      <c r="C64" s="24"/>
      <c r="D64" s="24"/>
      <c r="E64" s="24"/>
      <c r="F64" s="24"/>
      <c r="G64" s="24"/>
    </row>
    <row r="65" spans="1:79" ht="15" customHeight="1" x14ac:dyDescent="0.3">
      <c r="A65" s="33" t="s">
        <v>49</v>
      </c>
      <c r="B65" s="15" t="s">
        <v>21</v>
      </c>
      <c r="C65" s="16"/>
      <c r="D65" s="16"/>
      <c r="E65" s="16">
        <v>583075</v>
      </c>
      <c r="F65" s="16">
        <v>56602</v>
      </c>
      <c r="G65" s="17">
        <f>SUM(C65:F65)</f>
        <v>639677</v>
      </c>
      <c r="I65" s="16"/>
      <c r="J65" s="16"/>
      <c r="K65" s="16">
        <v>558031</v>
      </c>
      <c r="L65" s="16">
        <v>59586</v>
      </c>
      <c r="M65" s="17">
        <f>SUM(I65:L65)</f>
        <v>617617</v>
      </c>
      <c r="O65" s="16"/>
      <c r="P65" s="16"/>
      <c r="Q65" s="16">
        <v>582418</v>
      </c>
      <c r="R65" s="16">
        <v>85385</v>
      </c>
      <c r="S65" s="17">
        <f>SUM(O65:R65)</f>
        <v>667803</v>
      </c>
      <c r="U65" s="16"/>
      <c r="V65" s="16"/>
      <c r="W65" s="16">
        <v>552882</v>
      </c>
      <c r="X65" s="16">
        <v>56499</v>
      </c>
      <c r="Y65" s="17">
        <f>SUM(U65:X65)</f>
        <v>609381</v>
      </c>
      <c r="AA65" s="16"/>
      <c r="AB65" s="16"/>
      <c r="AC65" s="16">
        <v>572333</v>
      </c>
      <c r="AD65" s="16">
        <v>56775</v>
      </c>
      <c r="AE65" s="17">
        <f>SUM(AA65:AD65)</f>
        <v>629108</v>
      </c>
      <c r="AG65" s="16"/>
      <c r="AH65" s="16"/>
      <c r="AI65" s="16">
        <v>599850</v>
      </c>
      <c r="AJ65" s="16">
        <v>48276</v>
      </c>
      <c r="AK65" s="17">
        <f>SUM(AG65:AJ65)</f>
        <v>648126</v>
      </c>
      <c r="AM65" s="16"/>
      <c r="AN65" s="16"/>
      <c r="AO65" s="16">
        <v>588102</v>
      </c>
      <c r="AP65" s="16">
        <v>61319</v>
      </c>
      <c r="AQ65" s="17">
        <f>SUM(AM65:AP65)</f>
        <v>649421</v>
      </c>
      <c r="AS65" s="16"/>
      <c r="AT65" s="16"/>
      <c r="AU65" s="16">
        <v>558704</v>
      </c>
      <c r="AV65" s="16">
        <v>62801</v>
      </c>
      <c r="AW65" s="17">
        <f>SUM(AS65:AV65)</f>
        <v>621505</v>
      </c>
      <c r="AY65" s="16"/>
      <c r="AZ65" s="16"/>
      <c r="BA65" s="16">
        <v>577458</v>
      </c>
      <c r="BB65" s="16">
        <v>50773</v>
      </c>
      <c r="BC65" s="17">
        <f>SUM(AY65:BB65)</f>
        <v>628231</v>
      </c>
      <c r="BE65" s="16"/>
      <c r="BF65" s="16"/>
      <c r="BG65" s="16">
        <v>532437</v>
      </c>
      <c r="BH65" s="16">
        <v>49354</v>
      </c>
      <c r="BI65" s="17">
        <f>SUM(BE65:BH65)</f>
        <v>581791</v>
      </c>
      <c r="BK65" s="16"/>
      <c r="BL65" s="16"/>
      <c r="BM65" s="16">
        <v>556801</v>
      </c>
      <c r="BN65" s="16">
        <v>40399</v>
      </c>
      <c r="BO65" s="17">
        <f>SUM(BK65:BN65)</f>
        <v>597200</v>
      </c>
      <c r="BQ65" s="16"/>
      <c r="BR65" s="16"/>
      <c r="BS65" s="16"/>
      <c r="BT65" s="16"/>
      <c r="BU65" s="17">
        <f>SUM(BQ65:BT65)</f>
        <v>0</v>
      </c>
      <c r="BW65" s="16">
        <f t="shared" ref="BW65:BW66" si="113">C65+I65+O65+U65+AA65+AG65+AM65+AS65+AY65+BE65+BK65+BQ65</f>
        <v>0</v>
      </c>
      <c r="BX65" s="16">
        <f t="shared" ref="BX65:BX66" si="114">D65+J65+P65+V65+AB65+AH65+AN65+AT65+AZ65+BF65+BL65+BR65</f>
        <v>0</v>
      </c>
      <c r="BY65" s="16">
        <f t="shared" ref="BY65:BY66" si="115">E65+K65+Q65+W65+AC65+AI65+AO65+AU65+BA65+BG65+BM65+BS65</f>
        <v>6262091</v>
      </c>
      <c r="BZ65" s="16">
        <f t="shared" ref="BZ65:BZ66" si="116">F65+L65+R65+X65+AD65+AJ65+AP65+AV65+BB65+BH65+BN65+BT65</f>
        <v>627769</v>
      </c>
      <c r="CA65" s="17">
        <f>SUM(BW65:BZ65)</f>
        <v>6889860</v>
      </c>
    </row>
    <row r="66" spans="1:79" x14ac:dyDescent="0.3">
      <c r="A66" s="33"/>
      <c r="B66" s="15" t="s">
        <v>22</v>
      </c>
      <c r="C66" s="18"/>
      <c r="D66" s="18"/>
      <c r="E66" s="18"/>
      <c r="F66" s="18"/>
      <c r="G66" s="18">
        <f>SUM(C66:F66)</f>
        <v>0</v>
      </c>
      <c r="I66" s="18"/>
      <c r="J66" s="18"/>
      <c r="K66" s="18"/>
      <c r="L66" s="18"/>
      <c r="M66" s="18">
        <f>SUM(I66:L66)</f>
        <v>0</v>
      </c>
      <c r="O66" s="18"/>
      <c r="P66" s="18"/>
      <c r="Q66" s="18"/>
      <c r="R66" s="18"/>
      <c r="S66" s="18">
        <f>SUM(O66:R66)</f>
        <v>0</v>
      </c>
      <c r="U66" s="18"/>
      <c r="V66" s="18"/>
      <c r="W66" s="18"/>
      <c r="X66" s="18"/>
      <c r="Y66" s="18">
        <f>SUM(U66:X66)</f>
        <v>0</v>
      </c>
      <c r="AA66" s="18"/>
      <c r="AB66" s="18"/>
      <c r="AC66" s="18"/>
      <c r="AD66" s="18"/>
      <c r="AE66" s="18">
        <f>SUM(AA66:AD66)</f>
        <v>0</v>
      </c>
      <c r="AG66" s="18"/>
      <c r="AH66" s="18"/>
      <c r="AI66" s="18"/>
      <c r="AJ66" s="18"/>
      <c r="AK66" s="18">
        <f>SUM(AG66:AJ66)</f>
        <v>0</v>
      </c>
      <c r="AM66" s="18"/>
      <c r="AN66" s="18"/>
      <c r="AO66" s="18"/>
      <c r="AP66" s="18"/>
      <c r="AQ66" s="18">
        <f>SUM(AM66:AP66)</f>
        <v>0</v>
      </c>
      <c r="AS66" s="18"/>
      <c r="AT66" s="18"/>
      <c r="AU66" s="18"/>
      <c r="AV66" s="18"/>
      <c r="AW66" s="18">
        <f>SUM(AS66:AV66)</f>
        <v>0</v>
      </c>
      <c r="AY66" s="18"/>
      <c r="AZ66" s="18"/>
      <c r="BA66" s="18"/>
      <c r="BB66" s="18"/>
      <c r="BC66" s="18">
        <f>SUM(AY66:BB66)</f>
        <v>0</v>
      </c>
      <c r="BE66" s="18"/>
      <c r="BF66" s="18"/>
      <c r="BG66" s="18"/>
      <c r="BH66" s="18"/>
      <c r="BI66" s="18">
        <f>SUM(BE66:BH66)</f>
        <v>0</v>
      </c>
      <c r="BK66" s="18"/>
      <c r="BL66" s="18"/>
      <c r="BM66" s="18"/>
      <c r="BN66" s="18"/>
      <c r="BO66" s="18">
        <f>SUM(BK66:BN66)</f>
        <v>0</v>
      </c>
      <c r="BQ66" s="18"/>
      <c r="BR66" s="18"/>
      <c r="BS66" s="18"/>
      <c r="BT66" s="18"/>
      <c r="BU66" s="18">
        <f>SUM(BQ66:BT66)</f>
        <v>0</v>
      </c>
      <c r="BW66" s="18">
        <f t="shared" si="113"/>
        <v>0</v>
      </c>
      <c r="BX66" s="18">
        <f t="shared" si="114"/>
        <v>0</v>
      </c>
      <c r="BY66" s="18">
        <f t="shared" si="115"/>
        <v>0</v>
      </c>
      <c r="BZ66" s="18">
        <f t="shared" si="116"/>
        <v>0</v>
      </c>
      <c r="CA66" s="18">
        <f>SUM(BW66:BZ66)</f>
        <v>0</v>
      </c>
    </row>
    <row r="67" spans="1:79" ht="8.25" customHeight="1" x14ac:dyDescent="0.3">
      <c r="A67" s="10"/>
      <c r="B67" s="11"/>
      <c r="C67" s="12"/>
      <c r="D67" s="12"/>
      <c r="E67" s="12"/>
      <c r="F67" s="12"/>
      <c r="G67" s="12"/>
      <c r="I67" s="12"/>
      <c r="J67" s="12"/>
      <c r="K67" s="12"/>
      <c r="L67" s="12"/>
      <c r="M67" s="12"/>
      <c r="O67" s="12"/>
      <c r="P67" s="12"/>
      <c r="Q67" s="12"/>
      <c r="R67" s="12"/>
      <c r="S67" s="12"/>
      <c r="U67" s="12"/>
      <c r="V67" s="12"/>
      <c r="W67" s="12"/>
      <c r="X67" s="12"/>
      <c r="Y67" s="12"/>
      <c r="AA67" s="12"/>
      <c r="AB67" s="12"/>
      <c r="AC67" s="12"/>
      <c r="AD67" s="12"/>
      <c r="AE67" s="12"/>
      <c r="AG67" s="12"/>
      <c r="AH67" s="12"/>
      <c r="AI67" s="12"/>
      <c r="AJ67" s="12"/>
      <c r="AK67" s="12"/>
      <c r="AL67" s="7"/>
      <c r="AM67" s="12"/>
      <c r="AN67" s="12"/>
      <c r="AO67" s="12"/>
      <c r="AP67" s="12"/>
      <c r="AQ67" s="12"/>
      <c r="AS67" s="12"/>
      <c r="AT67" s="12"/>
      <c r="AU67" s="12"/>
      <c r="AV67" s="12"/>
      <c r="AW67" s="12"/>
      <c r="AY67" s="12"/>
      <c r="AZ67" s="12"/>
      <c r="BA67" s="12"/>
      <c r="BB67" s="12"/>
      <c r="BC67" s="12"/>
      <c r="BE67" s="12"/>
      <c r="BF67" s="12"/>
      <c r="BG67" s="12"/>
      <c r="BH67" s="12"/>
      <c r="BI67" s="12"/>
      <c r="BK67" s="12"/>
      <c r="BL67" s="12"/>
      <c r="BM67" s="12"/>
      <c r="BN67" s="12"/>
      <c r="BO67" s="12"/>
      <c r="BQ67" s="12"/>
      <c r="BR67" s="12"/>
      <c r="BS67" s="12"/>
      <c r="BT67" s="12"/>
      <c r="BU67" s="12"/>
      <c r="BW67" s="12"/>
      <c r="BX67" s="12"/>
      <c r="BY67" s="12"/>
      <c r="BZ67" s="12"/>
      <c r="CA67" s="12"/>
    </row>
    <row r="68" spans="1:79" ht="39" x14ac:dyDescent="0.3">
      <c r="A68" s="13" t="s">
        <v>50</v>
      </c>
      <c r="B68" s="24"/>
      <c r="C68" s="24"/>
      <c r="D68" s="24"/>
      <c r="E68" s="24"/>
      <c r="F68" s="24"/>
      <c r="G68" s="24"/>
    </row>
    <row r="69" spans="1:79" ht="18" customHeight="1" x14ac:dyDescent="0.3">
      <c r="A69" s="33" t="s">
        <v>51</v>
      </c>
      <c r="B69" s="15" t="s">
        <v>21</v>
      </c>
      <c r="C69" s="16"/>
      <c r="D69" s="16"/>
      <c r="E69" s="16">
        <v>506619</v>
      </c>
      <c r="F69" s="16">
        <v>279685</v>
      </c>
      <c r="G69" s="17">
        <f>SUM(C69:F69)</f>
        <v>786304</v>
      </c>
      <c r="I69" s="16"/>
      <c r="J69" s="16"/>
      <c r="K69" s="16">
        <v>470066</v>
      </c>
      <c r="L69" s="16">
        <v>258543</v>
      </c>
      <c r="M69" s="17">
        <f>SUM(I69:L69)</f>
        <v>728609</v>
      </c>
      <c r="O69" s="16"/>
      <c r="P69" s="16"/>
      <c r="Q69" s="16">
        <v>489246</v>
      </c>
      <c r="R69" s="16">
        <v>266814</v>
      </c>
      <c r="S69" s="17">
        <f>SUM(O69:R69)</f>
        <v>756060</v>
      </c>
      <c r="U69" s="16"/>
      <c r="V69" s="16"/>
      <c r="W69" s="16">
        <v>464894</v>
      </c>
      <c r="X69" s="16">
        <v>263787</v>
      </c>
      <c r="Y69" s="17">
        <f>SUM(U69:X69)</f>
        <v>728681</v>
      </c>
      <c r="AA69" s="16"/>
      <c r="AB69" s="16"/>
      <c r="AC69" s="16">
        <v>504315</v>
      </c>
      <c r="AD69" s="16">
        <v>263707</v>
      </c>
      <c r="AE69" s="17">
        <f>SUM(AA69:AD69)</f>
        <v>768022</v>
      </c>
      <c r="AG69" s="16"/>
      <c r="AH69" s="16"/>
      <c r="AI69" s="16">
        <v>433586</v>
      </c>
      <c r="AJ69" s="16">
        <v>195674</v>
      </c>
      <c r="AK69" s="17">
        <f>SUM(AG69:AJ69)</f>
        <v>629260</v>
      </c>
      <c r="AM69" s="16"/>
      <c r="AN69" s="16"/>
      <c r="AO69" s="16">
        <v>388217</v>
      </c>
      <c r="AP69" s="16">
        <v>218586</v>
      </c>
      <c r="AQ69" s="17">
        <f>SUM(AM69:AP69)</f>
        <v>606803</v>
      </c>
      <c r="AS69" s="16"/>
      <c r="AT69" s="16"/>
      <c r="AU69" s="16">
        <v>233896</v>
      </c>
      <c r="AV69" s="16">
        <v>134820</v>
      </c>
      <c r="AW69" s="17">
        <f>SUM(AS69:AV69)</f>
        <v>368716</v>
      </c>
      <c r="AY69" s="16"/>
      <c r="AZ69" s="16"/>
      <c r="BA69" s="16">
        <v>412975</v>
      </c>
      <c r="BB69" s="16">
        <v>127930</v>
      </c>
      <c r="BC69" s="17">
        <f>SUM(AY69:BB69)</f>
        <v>540905</v>
      </c>
      <c r="BE69" s="16"/>
      <c r="BF69" s="16"/>
      <c r="BG69" s="16">
        <v>112304</v>
      </c>
      <c r="BH69" s="16">
        <v>129303</v>
      </c>
      <c r="BI69" s="17">
        <f>SUM(BE69:BH69)</f>
        <v>241607</v>
      </c>
      <c r="BK69" s="16"/>
      <c r="BL69" s="16"/>
      <c r="BM69" s="16">
        <v>115436</v>
      </c>
      <c r="BN69" s="16">
        <v>118939</v>
      </c>
      <c r="BO69" s="17">
        <f>SUM(BK69:BN69)</f>
        <v>234375</v>
      </c>
      <c r="BQ69" s="16"/>
      <c r="BR69" s="16"/>
      <c r="BS69" s="16"/>
      <c r="BT69" s="16"/>
      <c r="BU69" s="17">
        <f>SUM(BQ69:BT69)</f>
        <v>0</v>
      </c>
      <c r="BW69" s="16">
        <f t="shared" ref="BW69:BW70" si="117">C69+I69+O69+U69+AA69+AG69+AM69+AS69+AY69+BE69+BK69+BQ69</f>
        <v>0</v>
      </c>
      <c r="BX69" s="16">
        <f t="shared" ref="BX69:BX70" si="118">D69+J69+P69+V69+AB69+AH69+AN69+AT69+AZ69+BF69+BL69+BR69</f>
        <v>0</v>
      </c>
      <c r="BY69" s="16">
        <f t="shared" ref="BY69:BY70" si="119">E69+K69+Q69+W69+AC69+AI69+AO69+AU69+BA69+BG69+BM69+BS69</f>
        <v>4131554</v>
      </c>
      <c r="BZ69" s="16">
        <f>F69+L69+R69+X69+AD69+AJ69+AP69+AV69+BB69+BH69+BN69+BT69</f>
        <v>2257788</v>
      </c>
      <c r="CA69" s="17">
        <f>SUM(BW69:BZ69)</f>
        <v>6389342</v>
      </c>
    </row>
    <row r="70" spans="1:79" ht="18" customHeight="1" x14ac:dyDescent="0.3">
      <c r="A70" s="33"/>
      <c r="B70" s="15" t="s">
        <v>22</v>
      </c>
      <c r="C70" s="18"/>
      <c r="D70" s="18"/>
      <c r="E70" s="18"/>
      <c r="F70" s="18"/>
      <c r="G70" s="18">
        <f>SUM(C70:F70)</f>
        <v>0</v>
      </c>
      <c r="I70" s="18"/>
      <c r="J70" s="18"/>
      <c r="K70" s="18"/>
      <c r="L70" s="18"/>
      <c r="M70" s="18">
        <f>SUM(I70:L70)</f>
        <v>0</v>
      </c>
      <c r="O70" s="18"/>
      <c r="P70" s="18"/>
      <c r="Q70" s="18"/>
      <c r="R70" s="18"/>
      <c r="S70" s="18">
        <f>SUM(O70:R70)</f>
        <v>0</v>
      </c>
      <c r="U70" s="18"/>
      <c r="V70" s="18"/>
      <c r="W70" s="18"/>
      <c r="X70" s="18"/>
      <c r="Y70" s="18">
        <f>SUM(U70:X70)</f>
        <v>0</v>
      </c>
      <c r="AA70" s="18"/>
      <c r="AB70" s="18"/>
      <c r="AC70" s="18"/>
      <c r="AD70" s="18"/>
      <c r="AE70" s="18">
        <f>SUM(AA70:AD70)</f>
        <v>0</v>
      </c>
      <c r="AG70" s="18"/>
      <c r="AH70" s="18"/>
      <c r="AI70" s="18"/>
      <c r="AJ70" s="18"/>
      <c r="AK70" s="18">
        <f>SUM(AG70:AJ70)</f>
        <v>0</v>
      </c>
      <c r="AM70" s="18"/>
      <c r="AN70" s="18"/>
      <c r="AO70" s="18"/>
      <c r="AP70" s="18"/>
      <c r="AQ70" s="18">
        <f>SUM(AM70:AP70)</f>
        <v>0</v>
      </c>
      <c r="AS70" s="18"/>
      <c r="AT70" s="18"/>
      <c r="AU70" s="18"/>
      <c r="AV70" s="18"/>
      <c r="AW70" s="18">
        <f>SUM(AS70:AV70)</f>
        <v>0</v>
      </c>
      <c r="AY70" s="18"/>
      <c r="AZ70" s="18"/>
      <c r="BA70" s="18"/>
      <c r="BB70" s="18"/>
      <c r="BC70" s="18">
        <f>SUM(AY70:BB70)</f>
        <v>0</v>
      </c>
      <c r="BE70" s="18"/>
      <c r="BF70" s="18"/>
      <c r="BG70" s="18"/>
      <c r="BH70" s="18"/>
      <c r="BI70" s="18">
        <f>SUM(BE70:BH70)</f>
        <v>0</v>
      </c>
      <c r="BK70" s="18"/>
      <c r="BL70" s="18"/>
      <c r="BM70" s="18"/>
      <c r="BN70" s="18"/>
      <c r="BO70" s="18">
        <f>SUM(BK70:BN70)</f>
        <v>0</v>
      </c>
      <c r="BQ70" s="18"/>
      <c r="BR70" s="18"/>
      <c r="BS70" s="18"/>
      <c r="BT70" s="18"/>
      <c r="BU70" s="18">
        <f>SUM(BQ70:BT70)</f>
        <v>0</v>
      </c>
      <c r="BW70" s="18">
        <f t="shared" si="117"/>
        <v>0</v>
      </c>
      <c r="BX70" s="18">
        <f t="shared" si="118"/>
        <v>0</v>
      </c>
      <c r="BY70" s="18">
        <f t="shared" si="119"/>
        <v>0</v>
      </c>
      <c r="BZ70" s="18">
        <f t="shared" ref="BZ70" si="120">F70+L70+R70+X70+AD70+AJ70+AP70+AV70+BB70+BH70+BN70+BT70</f>
        <v>0</v>
      </c>
      <c r="CA70" s="18">
        <f>SUM(BW70:BZ70)</f>
        <v>0</v>
      </c>
    </row>
    <row r="71" spans="1:79" ht="8.25" customHeight="1" x14ac:dyDescent="0.3">
      <c r="A71" s="10"/>
      <c r="B71" s="11"/>
      <c r="C71" s="12"/>
      <c r="D71" s="12"/>
      <c r="E71" s="12"/>
      <c r="F71" s="12"/>
      <c r="G71" s="12"/>
      <c r="I71" s="12"/>
      <c r="J71" s="12"/>
      <c r="K71" s="12"/>
      <c r="L71" s="12"/>
      <c r="M71" s="12"/>
      <c r="O71" s="12"/>
      <c r="P71" s="12"/>
      <c r="Q71" s="12"/>
      <c r="R71" s="12"/>
      <c r="S71" s="12"/>
      <c r="U71" s="12"/>
      <c r="V71" s="12"/>
      <c r="W71" s="12"/>
      <c r="X71" s="12"/>
      <c r="Y71" s="12"/>
      <c r="AA71" s="12"/>
      <c r="AB71" s="12"/>
      <c r="AC71" s="12"/>
      <c r="AD71" s="12"/>
      <c r="AE71" s="12"/>
      <c r="AG71" s="12"/>
      <c r="AH71" s="12"/>
      <c r="AI71" s="12"/>
      <c r="AJ71" s="12"/>
      <c r="AK71" s="12"/>
      <c r="AL71" s="7"/>
      <c r="AM71" s="12"/>
      <c r="AN71" s="12"/>
      <c r="AO71" s="12"/>
      <c r="AP71" s="12"/>
      <c r="AQ71" s="12"/>
      <c r="AS71" s="12"/>
      <c r="AT71" s="12"/>
      <c r="AU71" s="12"/>
      <c r="AV71" s="12"/>
      <c r="AW71" s="12"/>
      <c r="AY71" s="12"/>
      <c r="AZ71" s="12"/>
      <c r="BA71" s="12"/>
      <c r="BB71" s="12"/>
      <c r="BC71" s="12"/>
      <c r="BE71" s="12"/>
      <c r="BF71" s="12"/>
      <c r="BG71" s="12"/>
      <c r="BH71" s="12"/>
      <c r="BI71" s="12"/>
      <c r="BK71" s="12"/>
      <c r="BL71" s="12"/>
      <c r="BM71" s="12"/>
      <c r="BN71" s="12"/>
      <c r="BO71" s="12"/>
      <c r="BQ71" s="12"/>
      <c r="BR71" s="12"/>
      <c r="BS71" s="12"/>
      <c r="BT71" s="12"/>
      <c r="BU71" s="12"/>
      <c r="BW71" s="12"/>
      <c r="BX71" s="12"/>
      <c r="BY71" s="12"/>
      <c r="BZ71" s="12"/>
      <c r="CA71" s="12"/>
    </row>
    <row r="72" spans="1:79" ht="39" x14ac:dyDescent="0.3">
      <c r="A72" s="13" t="s">
        <v>52</v>
      </c>
      <c r="B72" s="24"/>
      <c r="C72" s="24"/>
      <c r="D72" s="24"/>
      <c r="E72" s="24"/>
      <c r="F72" s="24"/>
      <c r="G72" s="24"/>
    </row>
    <row r="73" spans="1:79" ht="18" customHeight="1" x14ac:dyDescent="0.3">
      <c r="A73" s="33" t="s">
        <v>66</v>
      </c>
      <c r="B73" s="15" t="s">
        <v>21</v>
      </c>
      <c r="C73" s="16"/>
      <c r="D73" s="16"/>
      <c r="E73" s="16">
        <v>571409</v>
      </c>
      <c r="F73" s="16"/>
      <c r="G73" s="17">
        <f>SUM(C73:F73)</f>
        <v>571409</v>
      </c>
      <c r="I73" s="16"/>
      <c r="J73" s="16"/>
      <c r="K73" s="16">
        <v>527934</v>
      </c>
      <c r="L73" s="16"/>
      <c r="M73" s="17">
        <f>SUM(I73:L73)</f>
        <v>527934</v>
      </c>
      <c r="O73" s="16"/>
      <c r="P73" s="16"/>
      <c r="Q73" s="16">
        <v>590135</v>
      </c>
      <c r="R73" s="16"/>
      <c r="S73" s="17">
        <f>SUM(O73:R73)</f>
        <v>590135</v>
      </c>
      <c r="U73" s="16"/>
      <c r="V73" s="16"/>
      <c r="W73" s="16">
        <v>575756</v>
      </c>
      <c r="X73" s="16"/>
      <c r="Y73" s="17">
        <f>SUM(U73:X73)</f>
        <v>575756</v>
      </c>
      <c r="AA73" s="16"/>
      <c r="AB73" s="16"/>
      <c r="AC73" s="16">
        <v>598852</v>
      </c>
      <c r="AD73" s="16"/>
      <c r="AE73" s="17">
        <f>SUM(AA73:AD73)</f>
        <v>598852</v>
      </c>
      <c r="AG73" s="16"/>
      <c r="AH73" s="16"/>
      <c r="AI73" s="16">
        <v>595018</v>
      </c>
      <c r="AJ73" s="16"/>
      <c r="AK73" s="17">
        <f>SUM(AG73:AJ73)</f>
        <v>595018</v>
      </c>
      <c r="AM73" s="16"/>
      <c r="AN73" s="16"/>
      <c r="AO73" s="16">
        <v>610126</v>
      </c>
      <c r="AP73" s="16"/>
      <c r="AQ73" s="17">
        <f>SUM(AM73:AP73)</f>
        <v>610126</v>
      </c>
      <c r="AS73" s="16"/>
      <c r="AT73" s="16"/>
      <c r="AU73" s="16">
        <v>614001</v>
      </c>
      <c r="AV73" s="16"/>
      <c r="AW73" s="17">
        <f>SUM(AS73:AV73)</f>
        <v>614001</v>
      </c>
      <c r="AY73" s="16"/>
      <c r="AZ73" s="16"/>
      <c r="BA73" s="16">
        <v>595683</v>
      </c>
      <c r="BB73" s="16"/>
      <c r="BC73" s="17">
        <f>SUM(AY73:BB73)</f>
        <v>595683</v>
      </c>
      <c r="BE73" s="16"/>
      <c r="BF73" s="16"/>
      <c r="BG73" s="16">
        <v>600087</v>
      </c>
      <c r="BH73" s="16"/>
      <c r="BI73" s="17">
        <f>SUM(BE73:BH73)</f>
        <v>600087</v>
      </c>
      <c r="BK73" s="16"/>
      <c r="BL73" s="16"/>
      <c r="BM73" s="16"/>
      <c r="BN73" s="16"/>
      <c r="BO73" s="17">
        <f>SUM(BK73:BN73)</f>
        <v>0</v>
      </c>
      <c r="BQ73" s="16"/>
      <c r="BR73" s="16"/>
      <c r="BS73" s="16"/>
      <c r="BT73" s="16"/>
      <c r="BU73" s="17">
        <f>SUM(BQ73:BT73)</f>
        <v>0</v>
      </c>
      <c r="BW73" s="16">
        <f t="shared" ref="BW73:BW74" si="121">C73+I73+O73+U73+AA73+AG73+AM73+AS73+AY73+BE73+BK73+BQ73</f>
        <v>0</v>
      </c>
      <c r="BX73" s="16">
        <f t="shared" ref="BX73:BX74" si="122">D73+J73+P73+V73+AB73+AH73+AN73+AT73+AZ73+BF73+BL73+BR73</f>
        <v>0</v>
      </c>
      <c r="BY73" s="16">
        <f t="shared" ref="BY73:BY74" si="123">E73+K73+Q73+W73+AC73+AI73+AO73+AU73+BA73+BG73+BM73+BS73</f>
        <v>5879001</v>
      </c>
      <c r="BZ73" s="16">
        <f t="shared" ref="BZ73:BZ74" si="124">F73+L73+R73+X73+AD73+AJ73+AP73+AV73+BB73+BH73+BN73+BT73</f>
        <v>0</v>
      </c>
      <c r="CA73" s="17">
        <f>SUM(BW73:BZ73)</f>
        <v>5879001</v>
      </c>
    </row>
    <row r="74" spans="1:79" ht="18" customHeight="1" x14ac:dyDescent="0.3">
      <c r="A74" s="33"/>
      <c r="B74" s="15" t="s">
        <v>22</v>
      </c>
      <c r="C74" s="18"/>
      <c r="D74" s="18"/>
      <c r="E74" s="18">
        <v>0.79100000000000004</v>
      </c>
      <c r="F74" s="18"/>
      <c r="G74" s="18">
        <f>SUM(C74:F74)</f>
        <v>0.79100000000000004</v>
      </c>
      <c r="I74" s="18"/>
      <c r="J74" s="18"/>
      <c r="K74" s="18">
        <v>0.80700000000000005</v>
      </c>
      <c r="L74" s="18"/>
      <c r="M74" s="18">
        <f>SUM(I74:L74)</f>
        <v>0.80700000000000005</v>
      </c>
      <c r="O74" s="18"/>
      <c r="P74" s="18"/>
      <c r="Q74" s="18">
        <v>0.81399999999999995</v>
      </c>
      <c r="R74" s="18"/>
      <c r="S74" s="18">
        <f>SUM(O74:R74)</f>
        <v>0.81399999999999995</v>
      </c>
      <c r="U74" s="18"/>
      <c r="V74" s="18"/>
      <c r="W74" s="18">
        <v>0.82</v>
      </c>
      <c r="X74" s="18"/>
      <c r="Y74" s="18">
        <f>SUM(U74:X74)</f>
        <v>0.82</v>
      </c>
      <c r="AA74" s="18"/>
      <c r="AB74" s="18"/>
      <c r="AC74" s="18">
        <v>0.82899999999999996</v>
      </c>
      <c r="AD74" s="18"/>
      <c r="AE74" s="18">
        <f>SUM(AA74:AD74)</f>
        <v>0.82899999999999996</v>
      </c>
      <c r="AG74" s="18"/>
      <c r="AH74" s="18"/>
      <c r="AI74" s="18">
        <v>0.85899999999999999</v>
      </c>
      <c r="AJ74" s="18"/>
      <c r="AK74" s="18">
        <f>SUM(AG74:AJ74)</f>
        <v>0.85899999999999999</v>
      </c>
      <c r="AM74" s="18"/>
      <c r="AN74" s="18"/>
      <c r="AO74" s="18">
        <v>0.84599999999999997</v>
      </c>
      <c r="AP74" s="18"/>
      <c r="AQ74" s="18">
        <f>SUM(AM74:AP74)</f>
        <v>0.84599999999999997</v>
      </c>
      <c r="AS74" s="18"/>
      <c r="AT74" s="18"/>
      <c r="AU74" s="18">
        <v>0.85199999999999998</v>
      </c>
      <c r="AV74" s="18"/>
      <c r="AW74" s="18">
        <f>SUM(AS74:AV74)</f>
        <v>0.85199999999999998</v>
      </c>
      <c r="AY74" s="18"/>
      <c r="AZ74" s="18"/>
      <c r="BA74" s="18">
        <v>0.84899999999999998</v>
      </c>
      <c r="BB74" s="18"/>
      <c r="BC74" s="18">
        <f>SUM(AY74:BB74)</f>
        <v>0.84899999999999998</v>
      </c>
      <c r="BE74" s="18"/>
      <c r="BF74" s="18"/>
      <c r="BG74" s="18">
        <v>0.82799999999999996</v>
      </c>
      <c r="BH74" s="18"/>
      <c r="BI74" s="18">
        <f>SUM(BE74:BH74)</f>
        <v>0.82799999999999996</v>
      </c>
      <c r="BK74" s="18"/>
      <c r="BL74" s="18"/>
      <c r="BM74" s="18"/>
      <c r="BN74" s="18"/>
      <c r="BO74" s="18">
        <f>SUM(BK74:BN74)</f>
        <v>0</v>
      </c>
      <c r="BQ74" s="18"/>
      <c r="BR74" s="18"/>
      <c r="BS74" s="18"/>
      <c r="BT74" s="18"/>
      <c r="BU74" s="18">
        <f>SUM(BQ74:BT74)</f>
        <v>0</v>
      </c>
      <c r="BW74" s="18">
        <f t="shared" si="121"/>
        <v>0</v>
      </c>
      <c r="BX74" s="18">
        <f t="shared" si="122"/>
        <v>0</v>
      </c>
      <c r="BY74" s="18">
        <f t="shared" si="123"/>
        <v>8.2949999999999999</v>
      </c>
      <c r="BZ74" s="18">
        <f t="shared" si="124"/>
        <v>0</v>
      </c>
      <c r="CA74" s="18">
        <f>SUM(BW74:BZ74)</f>
        <v>8.2949999999999999</v>
      </c>
    </row>
    <row r="75" spans="1:79" ht="8.25" customHeight="1" x14ac:dyDescent="0.3">
      <c r="A75" s="10"/>
      <c r="B75" s="11"/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12"/>
      <c r="R75" s="12"/>
      <c r="S75" s="12"/>
      <c r="U75" s="12"/>
      <c r="V75" s="12"/>
      <c r="W75" s="12"/>
      <c r="X75" s="12"/>
      <c r="Y75" s="12"/>
      <c r="AA75" s="12"/>
      <c r="AB75" s="12"/>
      <c r="AC75" s="12"/>
      <c r="AD75" s="12"/>
      <c r="AE75" s="12"/>
      <c r="AG75" s="12"/>
      <c r="AH75" s="12"/>
      <c r="AI75" s="12"/>
      <c r="AJ75" s="12"/>
      <c r="AK75" s="12"/>
      <c r="AL75" s="7"/>
      <c r="AM75" s="12"/>
      <c r="AN75" s="12"/>
      <c r="AO75" s="12"/>
      <c r="AP75" s="12"/>
      <c r="AQ75" s="12"/>
      <c r="AS75" s="12"/>
      <c r="AT75" s="12"/>
      <c r="AU75" s="12"/>
      <c r="AV75" s="12"/>
      <c r="AW75" s="12"/>
      <c r="AY75" s="12"/>
      <c r="AZ75" s="12"/>
      <c r="BA75" s="12"/>
      <c r="BB75" s="12"/>
      <c r="BC75" s="12"/>
      <c r="BE75" s="12"/>
      <c r="BF75" s="12"/>
      <c r="BG75" s="12"/>
      <c r="BH75" s="12"/>
      <c r="BI75" s="12"/>
      <c r="BK75" s="12"/>
      <c r="BL75" s="12"/>
      <c r="BM75" s="12"/>
      <c r="BN75" s="12"/>
      <c r="BO75" s="12"/>
      <c r="BQ75" s="12"/>
      <c r="BR75" s="12"/>
      <c r="BS75" s="12"/>
      <c r="BT75" s="12"/>
      <c r="BU75" s="12"/>
      <c r="BW75" s="12"/>
      <c r="BX75" s="12"/>
      <c r="BY75" s="12"/>
      <c r="BZ75" s="12"/>
      <c r="CA75" s="12"/>
    </row>
    <row r="76" spans="1:79" ht="39" x14ac:dyDescent="0.3">
      <c r="A76" s="13" t="s">
        <v>53</v>
      </c>
      <c r="B76" s="24"/>
      <c r="C76" s="24"/>
      <c r="D76" s="24"/>
      <c r="E76" s="24"/>
      <c r="F76" s="24"/>
      <c r="G76" s="24"/>
    </row>
    <row r="77" spans="1:79" ht="18" customHeight="1" x14ac:dyDescent="0.3">
      <c r="A77" s="33" t="s">
        <v>54</v>
      </c>
      <c r="B77" s="15" t="s">
        <v>21</v>
      </c>
      <c r="C77" s="16"/>
      <c r="D77" s="16"/>
      <c r="E77" s="16">
        <v>9916</v>
      </c>
      <c r="F77" s="16">
        <v>11938</v>
      </c>
      <c r="G77" s="17">
        <f>SUM(C77:F77)</f>
        <v>21854</v>
      </c>
      <c r="I77" s="16"/>
      <c r="J77" s="16"/>
      <c r="K77" s="16">
        <v>8782</v>
      </c>
      <c r="L77" s="16">
        <v>10538</v>
      </c>
      <c r="M77" s="17">
        <f>SUM(I77:L77)</f>
        <v>19320</v>
      </c>
      <c r="O77" s="16"/>
      <c r="P77" s="16"/>
      <c r="Q77" s="16">
        <v>9437</v>
      </c>
      <c r="R77" s="16">
        <v>11777</v>
      </c>
      <c r="S77" s="17">
        <f>SUM(O77:R77)</f>
        <v>21214</v>
      </c>
      <c r="U77" s="16"/>
      <c r="V77" s="16"/>
      <c r="W77" s="16">
        <v>9876</v>
      </c>
      <c r="X77" s="16">
        <f>9462+1647</f>
        <v>11109</v>
      </c>
      <c r="Y77" s="17">
        <f>SUM(U77:X77)</f>
        <v>20985</v>
      </c>
      <c r="AA77" s="16"/>
      <c r="AB77" s="16"/>
      <c r="AC77" s="16">
        <v>9675</v>
      </c>
      <c r="AD77" s="16">
        <v>12307</v>
      </c>
      <c r="AE77" s="17">
        <f>SUM(AA77:AD77)</f>
        <v>21982</v>
      </c>
      <c r="AG77" s="16"/>
      <c r="AH77" s="16"/>
      <c r="AI77" s="16">
        <v>9061</v>
      </c>
      <c r="AJ77" s="16">
        <v>11737</v>
      </c>
      <c r="AK77" s="17">
        <f>SUM(AG77:AJ77)</f>
        <v>20798</v>
      </c>
      <c r="AM77" s="16"/>
      <c r="AN77" s="16"/>
      <c r="AO77" s="16">
        <v>9698</v>
      </c>
      <c r="AP77" s="16">
        <v>12533</v>
      </c>
      <c r="AQ77" s="17">
        <f>SUM(AM77:AP77)</f>
        <v>22231</v>
      </c>
      <c r="AS77" s="16"/>
      <c r="AT77" s="16"/>
      <c r="AU77" s="16">
        <v>9686</v>
      </c>
      <c r="AV77" s="16">
        <v>13393</v>
      </c>
      <c r="AW77" s="17">
        <f>SUM(AS77:AV77)</f>
        <v>23079</v>
      </c>
      <c r="AY77" s="16"/>
      <c r="AZ77" s="16"/>
      <c r="BA77" s="16">
        <v>9199</v>
      </c>
      <c r="BB77" s="16">
        <v>12232</v>
      </c>
      <c r="BC77" s="17">
        <f>SUM(AY77:BB77)</f>
        <v>21431</v>
      </c>
      <c r="BE77" s="16"/>
      <c r="BF77" s="16"/>
      <c r="BG77" s="16">
        <v>9516</v>
      </c>
      <c r="BH77" s="16">
        <v>12484</v>
      </c>
      <c r="BI77" s="17">
        <f>SUM(BE77:BH77)</f>
        <v>22000</v>
      </c>
      <c r="BK77" s="16"/>
      <c r="BL77" s="16"/>
      <c r="BM77" s="16">
        <v>9138</v>
      </c>
      <c r="BN77" s="16">
        <v>12195</v>
      </c>
      <c r="BO77" s="17">
        <f>SUM(BK77:BN77)</f>
        <v>21333</v>
      </c>
      <c r="BQ77" s="16"/>
      <c r="BR77" s="16"/>
      <c r="BS77" s="16"/>
      <c r="BT77" s="16"/>
      <c r="BU77" s="17">
        <f>SUM(BQ77:BT77)</f>
        <v>0</v>
      </c>
      <c r="BW77" s="16">
        <f t="shared" ref="BW77:BW78" si="125">C77+I77+O77+U77+AA77+AG77+AM77+AS77+AY77+BE77+BK77+BQ77</f>
        <v>0</v>
      </c>
      <c r="BX77" s="16">
        <f t="shared" ref="BX77:BX78" si="126">D77+J77+P77+V77+AB77+AH77+AN77+AT77+AZ77+BF77+BL77+BR77</f>
        <v>0</v>
      </c>
      <c r="BY77" s="16">
        <f t="shared" ref="BY77:BZ78" si="127">E77+K77+Q77+W77+AC77+AI77+AO77+AU77+BA77+BG77+BM77+BS77</f>
        <v>103984</v>
      </c>
      <c r="BZ77" s="16">
        <f t="shared" si="127"/>
        <v>132243</v>
      </c>
      <c r="CA77" s="17">
        <f>SUM(BW77:BZ77)</f>
        <v>236227</v>
      </c>
    </row>
    <row r="78" spans="1:79" ht="18" customHeight="1" x14ac:dyDescent="0.3">
      <c r="A78" s="33"/>
      <c r="B78" s="15" t="s">
        <v>22</v>
      </c>
      <c r="C78" s="18"/>
      <c r="D78" s="18"/>
      <c r="E78" s="18">
        <v>1.0999999999999999E-2</v>
      </c>
      <c r="F78" s="18">
        <v>1.7000000000000001E-2</v>
      </c>
      <c r="G78" s="18">
        <f>SUM(C78:F78)</f>
        <v>2.8000000000000001E-2</v>
      </c>
      <c r="I78" s="18"/>
      <c r="J78" s="18"/>
      <c r="K78" s="18">
        <v>1.0999999999999999E-2</v>
      </c>
      <c r="L78" s="18">
        <v>1.7000000000000001E-2</v>
      </c>
      <c r="M78" s="18">
        <f>SUM(I78:L78)</f>
        <v>2.8000000000000001E-2</v>
      </c>
      <c r="O78" s="18"/>
      <c r="P78" s="18"/>
      <c r="Q78" s="18">
        <v>1.0999999999999999E-2</v>
      </c>
      <c r="R78" s="18">
        <v>1.7999999999999999E-2</v>
      </c>
      <c r="S78" s="18">
        <f>SUM(O78:R78)</f>
        <v>2.8999999999999998E-2</v>
      </c>
      <c r="U78" s="18"/>
      <c r="V78" s="18"/>
      <c r="W78" s="18">
        <v>1.2E-2</v>
      </c>
      <c r="X78" s="18">
        <v>1.4E-2</v>
      </c>
      <c r="Y78" s="18">
        <f>SUM(U78:X78)</f>
        <v>2.6000000000000002E-2</v>
      </c>
      <c r="AA78" s="18"/>
      <c r="AB78" s="18"/>
      <c r="AC78" s="18">
        <v>1.0999999999999999E-2</v>
      </c>
      <c r="AD78" s="18">
        <v>1.9E-2</v>
      </c>
      <c r="AE78" s="18">
        <f>SUM(AA78:AD78)</f>
        <v>0.03</v>
      </c>
      <c r="AG78" s="18"/>
      <c r="AH78" s="18"/>
      <c r="AI78" s="18">
        <v>1.0999999999999999E-2</v>
      </c>
      <c r="AJ78" s="18">
        <v>1.7999999999999999E-2</v>
      </c>
      <c r="AK78" s="18">
        <f>SUM(AG78:AJ78)</f>
        <v>2.8999999999999998E-2</v>
      </c>
      <c r="AM78" s="18"/>
      <c r="AN78" s="18"/>
      <c r="AO78" s="18">
        <v>1.0999999999999999E-2</v>
      </c>
      <c r="AP78" s="18">
        <v>1.9E-2</v>
      </c>
      <c r="AQ78" s="18">
        <f>SUM(AM78:AP78)</f>
        <v>0.03</v>
      </c>
      <c r="AS78" s="18"/>
      <c r="AT78" s="18"/>
      <c r="AU78" s="18">
        <v>1.0999999999999999E-2</v>
      </c>
      <c r="AV78" s="18">
        <v>0.02</v>
      </c>
      <c r="AW78" s="18">
        <f>SUM(AS78:AV78)</f>
        <v>3.1E-2</v>
      </c>
      <c r="AY78" s="18"/>
      <c r="AZ78" s="18"/>
      <c r="BA78" s="18">
        <v>1.0999999999999999E-2</v>
      </c>
      <c r="BB78" s="18">
        <v>1.7999999999999999E-2</v>
      </c>
      <c r="BC78" s="18">
        <f>SUM(AY78:BB78)</f>
        <v>2.8999999999999998E-2</v>
      </c>
      <c r="BE78" s="18"/>
      <c r="BF78" s="18"/>
      <c r="BG78" s="18">
        <v>1.0999999999999999E-2</v>
      </c>
      <c r="BH78" s="18">
        <v>1.7999999999999999E-2</v>
      </c>
      <c r="BI78" s="18">
        <f>SUM(BE78:BH78)</f>
        <v>2.8999999999999998E-2</v>
      </c>
      <c r="BK78" s="18"/>
      <c r="BL78" s="18"/>
      <c r="BM78" s="18">
        <v>1.0999999999999999E-2</v>
      </c>
      <c r="BN78" s="18">
        <v>1.7999999999999999E-2</v>
      </c>
      <c r="BO78" s="18">
        <f>SUM(BK78:BN78)</f>
        <v>2.8999999999999998E-2</v>
      </c>
      <c r="BQ78" s="18"/>
      <c r="BR78" s="18"/>
      <c r="BS78" s="18"/>
      <c r="BT78" s="18"/>
      <c r="BU78" s="18">
        <f>SUM(BQ78:BT78)</f>
        <v>0</v>
      </c>
      <c r="BW78" s="18">
        <f t="shared" si="125"/>
        <v>0</v>
      </c>
      <c r="BX78" s="18">
        <f t="shared" si="126"/>
        <v>0</v>
      </c>
      <c r="BY78" s="18">
        <f t="shared" si="127"/>
        <v>0.12199999999999997</v>
      </c>
      <c r="BZ78" s="18">
        <f t="shared" si="127"/>
        <v>0.19599999999999998</v>
      </c>
      <c r="CA78" s="18">
        <f>SUM(BW78:BZ78)</f>
        <v>0.31799999999999995</v>
      </c>
    </row>
    <row r="79" spans="1:79" ht="8.25" customHeight="1" x14ac:dyDescent="0.3">
      <c r="A79" s="10"/>
      <c r="B79" s="11"/>
      <c r="C79" s="12"/>
      <c r="D79" s="12"/>
      <c r="E79" s="12"/>
      <c r="F79" s="12"/>
      <c r="G79" s="12"/>
      <c r="I79" s="12"/>
      <c r="J79" s="12"/>
      <c r="K79" s="12"/>
      <c r="L79" s="12"/>
      <c r="M79" s="12"/>
      <c r="O79" s="12"/>
      <c r="P79" s="12"/>
      <c r="Q79" s="12"/>
      <c r="R79" s="12"/>
      <c r="S79" s="12"/>
      <c r="U79" s="12"/>
      <c r="V79" s="12"/>
      <c r="W79" s="12"/>
      <c r="X79" s="12"/>
      <c r="Y79" s="12"/>
      <c r="AA79" s="12"/>
      <c r="AB79" s="12"/>
      <c r="AC79" s="12"/>
      <c r="AD79" s="12"/>
      <c r="AE79" s="12"/>
      <c r="AG79" s="12"/>
      <c r="AH79" s="12"/>
      <c r="AI79" s="12"/>
      <c r="AJ79" s="12"/>
      <c r="AK79" s="12"/>
      <c r="AL79" s="7"/>
      <c r="AM79" s="12"/>
      <c r="AN79" s="12"/>
      <c r="AO79" s="12"/>
      <c r="AP79" s="12"/>
      <c r="AQ79" s="12"/>
      <c r="AS79" s="12"/>
      <c r="AT79" s="12"/>
      <c r="AU79" s="12"/>
      <c r="AV79" s="12"/>
      <c r="AW79" s="12"/>
      <c r="AY79" s="12"/>
      <c r="AZ79" s="12"/>
      <c r="BA79" s="12"/>
      <c r="BB79" s="12"/>
      <c r="BC79" s="12"/>
      <c r="BE79" s="12"/>
      <c r="BF79" s="12"/>
      <c r="BG79" s="12"/>
      <c r="BH79" s="12"/>
      <c r="BI79" s="12"/>
      <c r="BK79" s="12"/>
      <c r="BL79" s="12"/>
      <c r="BM79" s="12"/>
      <c r="BN79" s="12"/>
      <c r="BO79" s="12"/>
      <c r="BQ79" s="12"/>
      <c r="BR79" s="12"/>
      <c r="BS79" s="12"/>
      <c r="BT79" s="12"/>
      <c r="BU79" s="12"/>
      <c r="BW79" s="12"/>
      <c r="BX79" s="12"/>
      <c r="BY79" s="12"/>
      <c r="BZ79" s="12"/>
      <c r="CA79" s="12"/>
    </row>
    <row r="80" spans="1:79" ht="39" x14ac:dyDescent="0.3">
      <c r="A80" s="13" t="s">
        <v>55</v>
      </c>
      <c r="B80" s="24"/>
      <c r="C80" s="24"/>
      <c r="D80" s="24"/>
      <c r="E80" s="24"/>
      <c r="F80" s="24"/>
      <c r="G80" s="24"/>
    </row>
    <row r="81" spans="1:79" ht="18" customHeight="1" x14ac:dyDescent="0.3">
      <c r="A81" s="33" t="s">
        <v>56</v>
      </c>
      <c r="B81" s="15" t="s">
        <v>21</v>
      </c>
      <c r="C81" s="16"/>
      <c r="D81" s="16"/>
      <c r="E81" s="16">
        <v>49565</v>
      </c>
      <c r="F81" s="16">
        <v>2658</v>
      </c>
      <c r="G81" s="17">
        <f>SUM(C81:F81)</f>
        <v>52223</v>
      </c>
      <c r="I81" s="16"/>
      <c r="J81" s="16"/>
      <c r="K81" s="16">
        <v>52861</v>
      </c>
      <c r="L81" s="16">
        <v>2715</v>
      </c>
      <c r="M81" s="17">
        <f>SUM(I81:L81)</f>
        <v>55576</v>
      </c>
      <c r="O81" s="16"/>
      <c r="P81" s="16"/>
      <c r="Q81" s="16">
        <v>52956</v>
      </c>
      <c r="R81" s="16">
        <v>1994</v>
      </c>
      <c r="S81" s="17">
        <f>SUM(O81:R81)</f>
        <v>54950</v>
      </c>
      <c r="U81" s="16"/>
      <c r="V81" s="16"/>
      <c r="W81" s="16">
        <v>37787</v>
      </c>
      <c r="X81" s="16">
        <v>1182</v>
      </c>
      <c r="Y81" s="17">
        <f>SUM(U81:X81)</f>
        <v>38969</v>
      </c>
      <c r="AA81" s="16"/>
      <c r="AB81" s="16"/>
      <c r="AC81" s="16">
        <v>24834</v>
      </c>
      <c r="AD81" s="16">
        <v>634</v>
      </c>
      <c r="AE81" s="17">
        <f>SUM(AA81:AD81)</f>
        <v>25468</v>
      </c>
      <c r="AG81" s="16"/>
      <c r="AH81" s="16"/>
      <c r="AI81" s="16">
        <v>13910</v>
      </c>
      <c r="AJ81" s="16">
        <v>381</v>
      </c>
      <c r="AK81" s="17">
        <f>SUM(AG81:AJ81)</f>
        <v>14291</v>
      </c>
      <c r="AM81" s="16"/>
      <c r="AN81" s="16"/>
      <c r="AO81" s="16">
        <v>24206</v>
      </c>
      <c r="AP81" s="16">
        <v>236</v>
      </c>
      <c r="AQ81" s="17">
        <f>SUM(AM81:AP81)</f>
        <v>24442</v>
      </c>
      <c r="AS81" s="16"/>
      <c r="AT81" s="16"/>
      <c r="AU81" s="16">
        <v>66117</v>
      </c>
      <c r="AV81" s="16">
        <v>458</v>
      </c>
      <c r="AW81" s="17">
        <f>SUM(AS81:AV81)</f>
        <v>66575</v>
      </c>
      <c r="AY81" s="16"/>
      <c r="AZ81" s="16"/>
      <c r="BA81" s="16">
        <v>90818</v>
      </c>
      <c r="BB81" s="16">
        <v>238</v>
      </c>
      <c r="BC81" s="17">
        <f>SUM(AY81:BB81)</f>
        <v>91056</v>
      </c>
      <c r="BE81" s="16"/>
      <c r="BF81" s="16"/>
      <c r="BG81" s="16">
        <v>91779</v>
      </c>
      <c r="BH81" s="16">
        <v>951</v>
      </c>
      <c r="BI81" s="17">
        <f>SUM(BE81:BH81)</f>
        <v>92730</v>
      </c>
      <c r="BK81" s="16"/>
      <c r="BL81" s="16"/>
      <c r="BM81" s="16">
        <v>90612</v>
      </c>
      <c r="BN81" s="16">
        <v>1411</v>
      </c>
      <c r="BO81" s="17">
        <f>SUM(BK81:BN81)</f>
        <v>92023</v>
      </c>
      <c r="BQ81" s="16"/>
      <c r="BR81" s="16"/>
      <c r="BS81" s="16"/>
      <c r="BT81" s="16"/>
      <c r="BU81" s="17">
        <f>SUM(BQ81:BT81)</f>
        <v>0</v>
      </c>
      <c r="BW81" s="16">
        <f t="shared" ref="BW81:BW82" si="128">C81+I81+O81+U81+AA81+AG81+AM81+AS81+AY81+BE81+BK81+BQ81</f>
        <v>0</v>
      </c>
      <c r="BX81" s="16">
        <f t="shared" ref="BX81:BX82" si="129">D81+J81+P81+V81+AB81+AH81+AN81+AT81+AZ81+BF81+BL81+BR81</f>
        <v>0</v>
      </c>
      <c r="BY81" s="16">
        <f t="shared" ref="BY81:BZ82" si="130">E81+K81+Q81+W81+AC81+AI81+AO81+AU81+BA81+BG81+BM81+BS81</f>
        <v>595445</v>
      </c>
      <c r="BZ81" s="16">
        <f t="shared" si="130"/>
        <v>12858</v>
      </c>
      <c r="CA81" s="17">
        <f>SUM(BW81:BZ81)</f>
        <v>608303</v>
      </c>
    </row>
    <row r="82" spans="1:79" ht="18" customHeight="1" x14ac:dyDescent="0.3">
      <c r="A82" s="33"/>
      <c r="B82" s="15" t="s">
        <v>22</v>
      </c>
      <c r="C82" s="18"/>
      <c r="D82" s="18"/>
      <c r="E82" s="18"/>
      <c r="F82" s="18"/>
      <c r="G82" s="18">
        <f>SUM(C82:F82)</f>
        <v>0</v>
      </c>
      <c r="I82" s="18"/>
      <c r="J82" s="18"/>
      <c r="K82" s="18"/>
      <c r="L82" s="18"/>
      <c r="M82" s="18">
        <f>SUM(I82:L82)</f>
        <v>0</v>
      </c>
      <c r="O82" s="18"/>
      <c r="P82" s="18"/>
      <c r="Q82" s="18"/>
      <c r="R82" s="18"/>
      <c r="S82" s="18">
        <f>SUM(O82:R82)</f>
        <v>0</v>
      </c>
      <c r="U82" s="18"/>
      <c r="V82" s="18"/>
      <c r="W82" s="18"/>
      <c r="X82" s="18"/>
      <c r="Y82" s="18">
        <f>SUM(U82:X82)</f>
        <v>0</v>
      </c>
      <c r="AA82" s="18"/>
      <c r="AB82" s="18"/>
      <c r="AC82" s="18"/>
      <c r="AD82" s="18"/>
      <c r="AE82" s="18">
        <f>SUM(AA82:AD82)</f>
        <v>0</v>
      </c>
      <c r="AG82" s="18"/>
      <c r="AH82" s="18"/>
      <c r="AI82" s="18"/>
      <c r="AJ82" s="18"/>
      <c r="AK82" s="18">
        <f>SUM(AG82:AJ82)</f>
        <v>0</v>
      </c>
      <c r="AM82" s="18"/>
      <c r="AN82" s="18"/>
      <c r="AO82" s="18"/>
      <c r="AP82" s="18"/>
      <c r="AQ82" s="18">
        <f>SUM(AM82:AP82)</f>
        <v>0</v>
      </c>
      <c r="AS82" s="18"/>
      <c r="AT82" s="18"/>
      <c r="AU82" s="18"/>
      <c r="AV82" s="18"/>
      <c r="AW82" s="18">
        <f>SUM(AS82:AV82)</f>
        <v>0</v>
      </c>
      <c r="AY82" s="18"/>
      <c r="AZ82" s="18"/>
      <c r="BA82" s="18"/>
      <c r="BB82" s="18"/>
      <c r="BC82" s="18">
        <f>SUM(AY82:BB82)</f>
        <v>0</v>
      </c>
      <c r="BE82" s="18"/>
      <c r="BF82" s="18"/>
      <c r="BG82" s="18"/>
      <c r="BH82" s="18"/>
      <c r="BI82" s="18">
        <f>SUM(BE82:BH82)</f>
        <v>0</v>
      </c>
      <c r="BK82" s="18"/>
      <c r="BL82" s="18"/>
      <c r="BM82" s="18"/>
      <c r="BN82" s="18"/>
      <c r="BO82" s="18">
        <f>SUM(BK82:BN82)</f>
        <v>0</v>
      </c>
      <c r="BQ82" s="18"/>
      <c r="BR82" s="18"/>
      <c r="BS82" s="18"/>
      <c r="BT82" s="18"/>
      <c r="BU82" s="18">
        <f>SUM(BQ82:BT82)</f>
        <v>0</v>
      </c>
      <c r="BW82" s="18">
        <f t="shared" si="128"/>
        <v>0</v>
      </c>
      <c r="BX82" s="18">
        <f t="shared" si="129"/>
        <v>0</v>
      </c>
      <c r="BY82" s="18">
        <f t="shared" si="130"/>
        <v>0</v>
      </c>
      <c r="BZ82" s="18">
        <f t="shared" si="130"/>
        <v>0</v>
      </c>
      <c r="CA82" s="18">
        <f>SUM(BW82:BZ82)</f>
        <v>0</v>
      </c>
    </row>
    <row r="83" spans="1:79" ht="8.25" customHeight="1" x14ac:dyDescent="0.3">
      <c r="A83" s="10"/>
      <c r="B83" s="11"/>
      <c r="C83" s="12"/>
      <c r="D83" s="12"/>
      <c r="E83" s="12"/>
      <c r="F83" s="12"/>
      <c r="G83" s="12"/>
      <c r="I83" s="12"/>
      <c r="J83" s="12"/>
      <c r="K83" s="12"/>
      <c r="L83" s="12"/>
      <c r="M83" s="12"/>
      <c r="O83" s="12"/>
      <c r="P83" s="12"/>
      <c r="Q83" s="12"/>
      <c r="R83" s="12"/>
      <c r="S83" s="12"/>
      <c r="U83" s="12"/>
      <c r="V83" s="12"/>
      <c r="W83" s="12"/>
      <c r="X83" s="12"/>
      <c r="Y83" s="12"/>
      <c r="AA83" s="12"/>
      <c r="AB83" s="12"/>
      <c r="AC83" s="12"/>
      <c r="AD83" s="12"/>
      <c r="AE83" s="12"/>
      <c r="AG83" s="12"/>
      <c r="AH83" s="12"/>
      <c r="AI83" s="12"/>
      <c r="AJ83" s="12"/>
      <c r="AK83" s="12"/>
      <c r="AL83" s="7"/>
      <c r="AM83" s="12"/>
      <c r="AN83" s="12"/>
      <c r="AO83" s="12"/>
      <c r="AP83" s="12"/>
      <c r="AQ83" s="12"/>
      <c r="AS83" s="12"/>
      <c r="AT83" s="12"/>
      <c r="AU83" s="12"/>
      <c r="AV83" s="12"/>
      <c r="AW83" s="12"/>
      <c r="AY83" s="12"/>
      <c r="AZ83" s="12"/>
      <c r="BA83" s="12"/>
      <c r="BB83" s="12"/>
      <c r="BC83" s="12"/>
      <c r="BE83" s="12"/>
      <c r="BF83" s="12"/>
      <c r="BG83" s="12"/>
      <c r="BH83" s="12"/>
      <c r="BI83" s="12"/>
      <c r="BK83" s="12"/>
      <c r="BL83" s="12"/>
      <c r="BM83" s="12"/>
      <c r="BN83" s="12"/>
      <c r="BO83" s="12"/>
      <c r="BQ83" s="12"/>
      <c r="BR83" s="12"/>
      <c r="BS83" s="12"/>
      <c r="BT83" s="12"/>
      <c r="BU83" s="12"/>
      <c r="BW83" s="12"/>
      <c r="BX83" s="12"/>
      <c r="BY83" s="12"/>
      <c r="BZ83" s="12"/>
      <c r="CA83" s="12"/>
    </row>
    <row r="84" spans="1:79" ht="39" x14ac:dyDescent="0.3">
      <c r="A84" s="13" t="s">
        <v>57</v>
      </c>
      <c r="B84" s="24"/>
      <c r="C84" s="24"/>
      <c r="D84" s="24"/>
      <c r="E84" s="24"/>
      <c r="F84" s="24"/>
      <c r="G84" s="24"/>
    </row>
    <row r="85" spans="1:79" ht="18" customHeight="1" x14ac:dyDescent="0.3">
      <c r="A85" s="33" t="s">
        <v>58</v>
      </c>
      <c r="B85" s="15" t="s">
        <v>21</v>
      </c>
      <c r="C85" s="16"/>
      <c r="D85" s="16"/>
      <c r="E85" s="16">
        <v>121298</v>
      </c>
      <c r="F85" s="16">
        <v>183669</v>
      </c>
      <c r="G85" s="17">
        <f>SUM(C85:F85)</f>
        <v>304967</v>
      </c>
      <c r="I85" s="16"/>
      <c r="J85" s="16"/>
      <c r="K85" s="16">
        <v>133258</v>
      </c>
      <c r="L85" s="16">
        <v>193725</v>
      </c>
      <c r="M85" s="17">
        <f>SUM(I85:L85)</f>
        <v>326983</v>
      </c>
      <c r="O85" s="16"/>
      <c r="P85" s="16"/>
      <c r="Q85" s="16">
        <v>84938</v>
      </c>
      <c r="R85" s="16">
        <v>174184</v>
      </c>
      <c r="S85" s="17">
        <f>SUM(O85:R85)</f>
        <v>259122</v>
      </c>
      <c r="U85" s="16"/>
      <c r="V85" s="16"/>
      <c r="W85" s="16">
        <v>60358</v>
      </c>
      <c r="X85" s="16">
        <v>109428</v>
      </c>
      <c r="Y85" s="17">
        <f>SUM(U85:X85)</f>
        <v>169786</v>
      </c>
      <c r="AA85" s="16"/>
      <c r="AB85" s="16"/>
      <c r="AC85" s="16">
        <v>54758</v>
      </c>
      <c r="AD85" s="16">
        <v>75794</v>
      </c>
      <c r="AE85" s="17">
        <f>SUM(AA85:AD85)</f>
        <v>130552</v>
      </c>
      <c r="AG85" s="16"/>
      <c r="AH85" s="16"/>
      <c r="AI85" s="16">
        <v>38158</v>
      </c>
      <c r="AJ85" s="16">
        <v>61106</v>
      </c>
      <c r="AK85" s="17">
        <f>SUM(AG85:AJ85)</f>
        <v>99264</v>
      </c>
      <c r="AM85" s="16"/>
      <c r="AN85" s="16"/>
      <c r="AO85" s="16">
        <v>73918</v>
      </c>
      <c r="AP85" s="16">
        <v>67979</v>
      </c>
      <c r="AQ85" s="17">
        <f>SUM(AM85:AP85)</f>
        <v>141897</v>
      </c>
      <c r="AS85" s="16"/>
      <c r="AT85" s="16"/>
      <c r="AU85" s="16">
        <v>119810</v>
      </c>
      <c r="AV85" s="16">
        <v>68587</v>
      </c>
      <c r="AW85" s="17">
        <f>SUM(AS85:AV85)</f>
        <v>188397</v>
      </c>
      <c r="AY85" s="16">
        <v>188852</v>
      </c>
      <c r="AZ85" s="16"/>
      <c r="BA85" s="16">
        <v>111304</v>
      </c>
      <c r="BB85" s="16">
        <v>64964</v>
      </c>
      <c r="BC85" s="17">
        <f>SUM(AY85:BB85)</f>
        <v>365120</v>
      </c>
      <c r="BE85" s="16">
        <v>1564566</v>
      </c>
      <c r="BF85" s="16"/>
      <c r="BG85" s="16">
        <v>93475</v>
      </c>
      <c r="BH85" s="16">
        <v>112360</v>
      </c>
      <c r="BI85" s="17">
        <f>SUM(BE85:BH85)</f>
        <v>1770401</v>
      </c>
      <c r="BK85" s="16">
        <v>1582704</v>
      </c>
      <c r="BL85" s="16"/>
      <c r="BM85" s="16">
        <v>144089</v>
      </c>
      <c r="BN85" s="16">
        <v>142704</v>
      </c>
      <c r="BO85" s="17">
        <f>SUM(BK85:BN85)</f>
        <v>1869497</v>
      </c>
      <c r="BQ85" s="16"/>
      <c r="BR85" s="16"/>
      <c r="BS85" s="16"/>
      <c r="BT85" s="16"/>
      <c r="BU85" s="17">
        <f>SUM(BQ85:BT85)</f>
        <v>0</v>
      </c>
      <c r="BW85" s="16">
        <f t="shared" ref="BW85:BW86" si="131">C85+I85+O85+U85+AA85+AG85+AM85+AS85+AY85+BE85+BK85+BQ85</f>
        <v>3336122</v>
      </c>
      <c r="BX85" s="16">
        <f t="shared" ref="BX85:BX86" si="132">D85+J85+P85+V85+AB85+AH85+AN85+AT85+AZ85+BF85+BL85+BR85</f>
        <v>0</v>
      </c>
      <c r="BY85" s="16">
        <f t="shared" ref="BY85:BZ86" si="133">E85+K85+Q85+W85+AC85+AI85+AO85+AU85+BA85+BG85+BM85+BS85</f>
        <v>1035364</v>
      </c>
      <c r="BZ85" s="16">
        <f t="shared" si="133"/>
        <v>1254500</v>
      </c>
      <c r="CA85" s="17">
        <f>SUM(BW85:BZ85)</f>
        <v>5625986</v>
      </c>
    </row>
    <row r="86" spans="1:79" ht="18" customHeight="1" x14ac:dyDescent="0.3">
      <c r="A86" s="33"/>
      <c r="B86" s="15" t="s">
        <v>22</v>
      </c>
      <c r="C86" s="18"/>
      <c r="D86" s="18"/>
      <c r="E86" s="18"/>
      <c r="F86" s="18"/>
      <c r="G86" s="18">
        <f>SUM(C86:F86)</f>
        <v>0</v>
      </c>
      <c r="I86" s="18"/>
      <c r="J86" s="18"/>
      <c r="K86" s="18"/>
      <c r="L86" s="18"/>
      <c r="M86" s="18">
        <f>SUM(I86:L86)</f>
        <v>0</v>
      </c>
      <c r="O86" s="18"/>
      <c r="P86" s="18"/>
      <c r="Q86" s="18"/>
      <c r="R86" s="18"/>
      <c r="S86" s="18">
        <f>SUM(O86:R86)</f>
        <v>0</v>
      </c>
      <c r="U86" s="18"/>
      <c r="V86" s="18"/>
      <c r="W86" s="18"/>
      <c r="X86" s="18"/>
      <c r="Y86" s="18">
        <f>SUM(U86:X86)</f>
        <v>0</v>
      </c>
      <c r="AA86" s="18"/>
      <c r="AB86" s="18"/>
      <c r="AC86" s="18"/>
      <c r="AD86" s="18"/>
      <c r="AE86" s="18">
        <f>SUM(AA86:AD86)</f>
        <v>0</v>
      </c>
      <c r="AG86" s="18"/>
      <c r="AH86" s="18"/>
      <c r="AI86" s="18"/>
      <c r="AJ86" s="18"/>
      <c r="AK86" s="18">
        <f>SUM(AG86:AJ86)</f>
        <v>0</v>
      </c>
      <c r="AM86" s="18"/>
      <c r="AN86" s="18"/>
      <c r="AO86" s="18"/>
      <c r="AP86" s="18"/>
      <c r="AQ86" s="18">
        <f>SUM(AM86:AP86)</f>
        <v>0</v>
      </c>
      <c r="AS86" s="18"/>
      <c r="AT86" s="18"/>
      <c r="AU86" s="18"/>
      <c r="AV86" s="18"/>
      <c r="AW86" s="18">
        <f>SUM(AS86:AV86)</f>
        <v>0</v>
      </c>
      <c r="AY86" s="18"/>
      <c r="AZ86" s="18"/>
      <c r="BA86" s="18"/>
      <c r="BB86" s="18"/>
      <c r="BC86" s="18">
        <f>SUM(AY86:BB86)</f>
        <v>0</v>
      </c>
      <c r="BE86" s="18">
        <v>2.3929999999999998</v>
      </c>
      <c r="BF86" s="18"/>
      <c r="BG86" s="18">
        <v>6.0000000000000001E-3</v>
      </c>
      <c r="BH86" s="18"/>
      <c r="BI86" s="18">
        <f>SUM(BE86:BH86)</f>
        <v>2.3989999999999996</v>
      </c>
      <c r="BK86" s="18">
        <v>2.145</v>
      </c>
      <c r="BL86" s="18"/>
      <c r="BM86" s="18">
        <v>2E-3</v>
      </c>
      <c r="BN86" s="18"/>
      <c r="BO86" s="18">
        <f>SUM(BK86:BN86)</f>
        <v>2.1469999999999998</v>
      </c>
      <c r="BQ86" s="18"/>
      <c r="BR86" s="18"/>
      <c r="BS86" s="18"/>
      <c r="BT86" s="18"/>
      <c r="BU86" s="18">
        <f>SUM(BQ86:BT86)</f>
        <v>0</v>
      </c>
      <c r="BW86" s="18">
        <f t="shared" si="131"/>
        <v>4.5380000000000003</v>
      </c>
      <c r="BX86" s="18">
        <f t="shared" si="132"/>
        <v>0</v>
      </c>
      <c r="BY86" s="18">
        <f t="shared" si="133"/>
        <v>8.0000000000000002E-3</v>
      </c>
      <c r="BZ86" s="18">
        <f t="shared" si="133"/>
        <v>0</v>
      </c>
      <c r="CA86" s="18">
        <f>SUM(BW86:BZ86)</f>
        <v>4.5460000000000003</v>
      </c>
    </row>
    <row r="87" spans="1:79" ht="8.25" customHeight="1" x14ac:dyDescent="0.3">
      <c r="A87" s="10"/>
      <c r="B87" s="11"/>
      <c r="C87" s="12"/>
      <c r="D87" s="12"/>
      <c r="E87" s="12"/>
      <c r="F87" s="12"/>
      <c r="G87" s="12"/>
      <c r="I87" s="12"/>
      <c r="J87" s="12"/>
      <c r="K87" s="12"/>
      <c r="L87" s="12"/>
      <c r="M87" s="12"/>
      <c r="O87" s="12"/>
      <c r="P87" s="12"/>
      <c r="Q87" s="12"/>
      <c r="R87" s="12"/>
      <c r="S87" s="12"/>
      <c r="U87" s="12"/>
      <c r="V87" s="12"/>
      <c r="W87" s="12"/>
      <c r="X87" s="12"/>
      <c r="Y87" s="12"/>
      <c r="AA87" s="12"/>
      <c r="AB87" s="12"/>
      <c r="AC87" s="12"/>
      <c r="AD87" s="12"/>
      <c r="AE87" s="12"/>
      <c r="AG87" s="12"/>
      <c r="AH87" s="12"/>
      <c r="AI87" s="12"/>
      <c r="AJ87" s="12"/>
      <c r="AK87" s="12"/>
      <c r="AL87" s="7"/>
      <c r="AM87" s="12"/>
      <c r="AN87" s="12"/>
      <c r="AO87" s="12"/>
      <c r="AP87" s="12"/>
      <c r="AQ87" s="12"/>
      <c r="AS87" s="12"/>
      <c r="AT87" s="12"/>
      <c r="AU87" s="12"/>
      <c r="AV87" s="12"/>
      <c r="AW87" s="12"/>
      <c r="AY87" s="12"/>
      <c r="AZ87" s="12"/>
      <c r="BA87" s="12"/>
      <c r="BB87" s="12"/>
      <c r="BC87" s="12"/>
      <c r="BE87" s="12"/>
      <c r="BF87" s="12"/>
      <c r="BG87" s="12"/>
      <c r="BH87" s="12"/>
      <c r="BI87" s="12"/>
      <c r="BK87" s="12"/>
      <c r="BL87" s="12"/>
      <c r="BM87" s="12"/>
      <c r="BN87" s="12"/>
      <c r="BO87" s="12"/>
      <c r="BQ87" s="12"/>
      <c r="BR87" s="12"/>
      <c r="BS87" s="12"/>
      <c r="BT87" s="12"/>
      <c r="BU87" s="12"/>
      <c r="BW87" s="12"/>
      <c r="BX87" s="12"/>
      <c r="BY87" s="12"/>
      <c r="BZ87" s="12"/>
      <c r="CA87" s="12"/>
    </row>
    <row r="88" spans="1:79" ht="39" x14ac:dyDescent="0.3">
      <c r="A88" s="13" t="s">
        <v>59</v>
      </c>
      <c r="B88" s="24"/>
      <c r="C88" s="24"/>
      <c r="D88" s="24"/>
      <c r="E88" s="24"/>
      <c r="F88" s="24"/>
      <c r="G88" s="24"/>
    </row>
    <row r="89" spans="1:79" ht="18" customHeight="1" x14ac:dyDescent="0.3">
      <c r="A89" s="33" t="s">
        <v>60</v>
      </c>
      <c r="B89" s="15" t="s">
        <v>21</v>
      </c>
      <c r="C89" s="16"/>
      <c r="D89" s="16"/>
      <c r="E89" s="16"/>
      <c r="F89" s="16">
        <v>30005</v>
      </c>
      <c r="G89" s="17">
        <f>SUM(C89:F89)</f>
        <v>30005</v>
      </c>
      <c r="I89" s="16"/>
      <c r="J89" s="16"/>
      <c r="K89" s="16"/>
      <c r="L89" s="16">
        <v>25582</v>
      </c>
      <c r="M89" s="17">
        <f>SUM(I89:L89)</f>
        <v>25582</v>
      </c>
      <c r="O89" s="16"/>
      <c r="P89" s="16"/>
      <c r="Q89" s="16"/>
      <c r="R89" s="16">
        <v>25195</v>
      </c>
      <c r="S89" s="17">
        <f>SUM(O89:R89)</f>
        <v>25195</v>
      </c>
      <c r="U89" s="16"/>
      <c r="V89" s="16"/>
      <c r="W89" s="16"/>
      <c r="X89" s="16">
        <v>15682</v>
      </c>
      <c r="Y89" s="17">
        <f>SUM(U89:X89)</f>
        <v>15682</v>
      </c>
      <c r="AA89" s="16"/>
      <c r="AB89" s="16"/>
      <c r="AC89" s="16"/>
      <c r="AD89" s="16">
        <v>7239</v>
      </c>
      <c r="AE89" s="17">
        <f>SUM(AA89:AD89)</f>
        <v>7239</v>
      </c>
      <c r="AG89" s="16"/>
      <c r="AH89" s="16"/>
      <c r="AI89" s="16"/>
      <c r="AJ89" s="16">
        <v>13350</v>
      </c>
      <c r="AK89" s="17">
        <f>SUM(AG89:AJ89)</f>
        <v>13350</v>
      </c>
      <c r="AM89" s="16"/>
      <c r="AN89" s="16"/>
      <c r="AO89" s="16"/>
      <c r="AP89" s="16">
        <v>8680</v>
      </c>
      <c r="AQ89" s="17">
        <f>SUM(AM89:AP89)</f>
        <v>8680</v>
      </c>
      <c r="AS89" s="16"/>
      <c r="AT89" s="16"/>
      <c r="AU89" s="16"/>
      <c r="AV89" s="16">
        <v>49220</v>
      </c>
      <c r="AW89" s="17">
        <f>SUM(AS89:AV89)</f>
        <v>49220</v>
      </c>
      <c r="AY89" s="16"/>
      <c r="AZ89" s="16"/>
      <c r="BA89" s="16"/>
      <c r="BB89" s="16">
        <v>55456</v>
      </c>
      <c r="BC89" s="17">
        <f>SUM(AY89:BB89)</f>
        <v>55456</v>
      </c>
      <c r="BE89" s="16"/>
      <c r="BF89" s="16"/>
      <c r="BG89" s="16"/>
      <c r="BH89" s="16">
        <v>56636</v>
      </c>
      <c r="BI89" s="17">
        <f>SUM(BE89:BH89)</f>
        <v>56636</v>
      </c>
      <c r="BK89" s="16"/>
      <c r="BL89" s="16"/>
      <c r="BM89" s="16"/>
      <c r="BN89" s="16">
        <v>29575</v>
      </c>
      <c r="BO89" s="17">
        <f>SUM(BK89:BN89)</f>
        <v>29575</v>
      </c>
      <c r="BQ89" s="16"/>
      <c r="BR89" s="16"/>
      <c r="BS89" s="16"/>
      <c r="BT89" s="16"/>
      <c r="BU89" s="17">
        <f>SUM(BQ89:BT89)</f>
        <v>0</v>
      </c>
      <c r="BW89" s="16">
        <f t="shared" ref="BW89:BW90" si="134">C89+I89+O89+U89+AA89+AG89+AM89+AS89+AY89+BE89+BK89+BQ89</f>
        <v>0</v>
      </c>
      <c r="BX89" s="16">
        <f t="shared" ref="BX89:BX90" si="135">D89+J89+P89+V89+AB89+AH89+AN89+AT89+AZ89+BF89+BL89+BR89</f>
        <v>0</v>
      </c>
      <c r="BY89" s="16">
        <f t="shared" ref="BY89:BY90" si="136">E89+K89+Q89+W89+AC89+AI89+AO89+AU89+BA89+BG89+BM89+BS89</f>
        <v>0</v>
      </c>
      <c r="BZ89" s="16">
        <f t="shared" ref="BZ89:BZ90" si="137">F89+L89+R89+X89+AD89+AJ89+AP89+AV89+BB89+BH89+BN89+BT89</f>
        <v>316620</v>
      </c>
      <c r="CA89" s="17">
        <f>SUM(BW89:BZ89)</f>
        <v>316620</v>
      </c>
    </row>
    <row r="90" spans="1:79" ht="18" customHeight="1" x14ac:dyDescent="0.3">
      <c r="A90" s="33"/>
      <c r="B90" s="15" t="s">
        <v>22</v>
      </c>
      <c r="C90" s="18"/>
      <c r="D90" s="18"/>
      <c r="E90" s="18"/>
      <c r="F90" s="18"/>
      <c r="G90" s="18">
        <f>SUM(C90:F90)</f>
        <v>0</v>
      </c>
      <c r="I90" s="18"/>
      <c r="J90" s="18"/>
      <c r="K90" s="18"/>
      <c r="L90" s="18"/>
      <c r="M90" s="18">
        <f>SUM(I90:L90)</f>
        <v>0</v>
      </c>
      <c r="O90" s="18"/>
      <c r="P90" s="18"/>
      <c r="Q90" s="18"/>
      <c r="R90" s="18"/>
      <c r="S90" s="18">
        <f>SUM(O90:R90)</f>
        <v>0</v>
      </c>
      <c r="U90" s="18"/>
      <c r="V90" s="18"/>
      <c r="W90" s="18"/>
      <c r="X90" s="18"/>
      <c r="Y90" s="18">
        <f>SUM(U90:X90)</f>
        <v>0</v>
      </c>
      <c r="AA90" s="18"/>
      <c r="AB90" s="18"/>
      <c r="AC90" s="18"/>
      <c r="AD90" s="18"/>
      <c r="AE90" s="18">
        <f>SUM(AA90:AD90)</f>
        <v>0</v>
      </c>
      <c r="AG90" s="18"/>
      <c r="AH90" s="18"/>
      <c r="AI90" s="18"/>
      <c r="AJ90" s="18"/>
      <c r="AK90" s="18">
        <f>SUM(AG90:AJ90)</f>
        <v>0</v>
      </c>
      <c r="AM90" s="18"/>
      <c r="AN90" s="18"/>
      <c r="AO90" s="18"/>
      <c r="AP90" s="18"/>
      <c r="AQ90" s="18">
        <f>SUM(AM90:AP90)</f>
        <v>0</v>
      </c>
      <c r="AS90" s="18"/>
      <c r="AT90" s="18"/>
      <c r="AU90" s="18"/>
      <c r="AV90" s="18"/>
      <c r="AW90" s="18">
        <f>SUM(AS90:AV90)</f>
        <v>0</v>
      </c>
      <c r="AY90" s="18"/>
      <c r="AZ90" s="18"/>
      <c r="BA90" s="18"/>
      <c r="BB90" s="18"/>
      <c r="BC90" s="18">
        <f>SUM(AY90:BB90)</f>
        <v>0</v>
      </c>
      <c r="BE90" s="18"/>
      <c r="BF90" s="18"/>
      <c r="BG90" s="18"/>
      <c r="BH90" s="18"/>
      <c r="BI90" s="18">
        <f>SUM(BE90:BH90)</f>
        <v>0</v>
      </c>
      <c r="BK90" s="18"/>
      <c r="BL90" s="18"/>
      <c r="BM90" s="18"/>
      <c r="BN90" s="18"/>
      <c r="BO90" s="18">
        <f>SUM(BK90:BN90)</f>
        <v>0</v>
      </c>
      <c r="BQ90" s="18"/>
      <c r="BR90" s="18"/>
      <c r="BS90" s="18"/>
      <c r="BT90" s="18"/>
      <c r="BU90" s="18">
        <f>SUM(BQ90:BT90)</f>
        <v>0</v>
      </c>
      <c r="BW90" s="18">
        <f t="shared" si="134"/>
        <v>0</v>
      </c>
      <c r="BX90" s="18">
        <f t="shared" si="135"/>
        <v>0</v>
      </c>
      <c r="BY90" s="18">
        <f t="shared" si="136"/>
        <v>0</v>
      </c>
      <c r="BZ90" s="18">
        <f t="shared" si="137"/>
        <v>0</v>
      </c>
      <c r="CA90" s="18">
        <f>SUM(BW90:BZ90)</f>
        <v>0</v>
      </c>
    </row>
    <row r="91" spans="1:79" ht="8.25" customHeight="1" x14ac:dyDescent="0.3">
      <c r="A91" s="10"/>
      <c r="B91" s="11"/>
      <c r="C91" s="12"/>
      <c r="D91" s="12"/>
      <c r="E91" s="12"/>
      <c r="F91" s="12"/>
      <c r="G91" s="12"/>
      <c r="I91" s="12"/>
      <c r="J91" s="12"/>
      <c r="K91" s="12"/>
      <c r="L91" s="12"/>
      <c r="M91" s="12"/>
      <c r="O91" s="12"/>
      <c r="P91" s="12"/>
      <c r="Q91" s="12"/>
      <c r="R91" s="12"/>
      <c r="S91" s="12"/>
      <c r="U91" s="12"/>
      <c r="V91" s="12"/>
      <c r="W91" s="12"/>
      <c r="X91" s="12"/>
      <c r="Y91" s="12"/>
      <c r="AA91" s="12"/>
      <c r="AB91" s="12"/>
      <c r="AC91" s="12"/>
      <c r="AD91" s="12"/>
      <c r="AE91" s="12"/>
      <c r="AG91" s="12"/>
      <c r="AH91" s="12"/>
      <c r="AI91" s="12"/>
      <c r="AJ91" s="12"/>
      <c r="AK91" s="12"/>
      <c r="AL91" s="7"/>
      <c r="AM91" s="12"/>
      <c r="AN91" s="12"/>
      <c r="AO91" s="12"/>
      <c r="AP91" s="12"/>
      <c r="AQ91" s="12"/>
      <c r="AS91" s="12"/>
      <c r="AT91" s="12"/>
      <c r="AU91" s="12"/>
      <c r="AV91" s="12"/>
      <c r="AW91" s="12"/>
      <c r="AY91" s="12"/>
      <c r="AZ91" s="12"/>
      <c r="BA91" s="12"/>
      <c r="BB91" s="12"/>
      <c r="BC91" s="12"/>
      <c r="BE91" s="12"/>
      <c r="BF91" s="12"/>
      <c r="BG91" s="12"/>
      <c r="BH91" s="12"/>
      <c r="BI91" s="12"/>
      <c r="BK91" s="12"/>
      <c r="BL91" s="12"/>
      <c r="BM91" s="12"/>
      <c r="BN91" s="12"/>
      <c r="BO91" s="12"/>
      <c r="BQ91" s="12"/>
      <c r="BR91" s="12"/>
      <c r="BS91" s="12"/>
      <c r="BT91" s="12"/>
      <c r="BU91" s="12"/>
      <c r="BW91" s="12"/>
      <c r="BX91" s="12"/>
      <c r="BY91" s="12"/>
      <c r="BZ91" s="12"/>
      <c r="CA91" s="12"/>
    </row>
    <row r="92" spans="1:79" ht="39" x14ac:dyDescent="0.3">
      <c r="A92" s="13" t="s">
        <v>61</v>
      </c>
      <c r="B92" s="24"/>
      <c r="C92" s="24"/>
      <c r="D92" s="24"/>
      <c r="E92" s="24"/>
      <c r="F92" s="24"/>
      <c r="G92" s="24"/>
    </row>
    <row r="93" spans="1:79" ht="18" customHeight="1" x14ac:dyDescent="0.3">
      <c r="A93" s="33" t="s">
        <v>62</v>
      </c>
      <c r="B93" s="15" t="s">
        <v>21</v>
      </c>
      <c r="C93" s="16">
        <v>316983</v>
      </c>
      <c r="D93" s="16"/>
      <c r="E93" s="16"/>
      <c r="F93" s="16"/>
      <c r="G93" s="17">
        <f>SUM(C93:F93)</f>
        <v>316983</v>
      </c>
      <c r="I93" s="16">
        <v>294167</v>
      </c>
      <c r="J93" s="16"/>
      <c r="K93" s="16"/>
      <c r="L93" s="16"/>
      <c r="M93" s="17">
        <f>SUM(I93:L93)</f>
        <v>294167</v>
      </c>
      <c r="O93" s="16">
        <v>334122</v>
      </c>
      <c r="P93" s="16"/>
      <c r="Q93" s="16"/>
      <c r="R93" s="16"/>
      <c r="S93" s="17">
        <f>SUM(O93:R93)</f>
        <v>334122</v>
      </c>
      <c r="U93" s="16">
        <v>330237</v>
      </c>
      <c r="V93" s="16"/>
      <c r="W93" s="16"/>
      <c r="X93" s="16"/>
      <c r="Y93" s="17">
        <f>SUM(U93:X93)</f>
        <v>330237</v>
      </c>
      <c r="AA93" s="16">
        <v>371186</v>
      </c>
      <c r="AB93" s="16"/>
      <c r="AC93" s="16"/>
      <c r="AD93" s="16"/>
      <c r="AE93" s="17">
        <f>SUM(AA93:AD93)</f>
        <v>371186</v>
      </c>
      <c r="AG93" s="16">
        <v>392800</v>
      </c>
      <c r="AH93" s="16"/>
      <c r="AI93" s="16"/>
      <c r="AJ93" s="16"/>
      <c r="AK93" s="17">
        <f>SUM(AG93:AJ93)</f>
        <v>392800</v>
      </c>
      <c r="AM93" s="16">
        <v>436086</v>
      </c>
      <c r="AN93" s="16"/>
      <c r="AO93" s="16"/>
      <c r="AP93" s="16"/>
      <c r="AQ93" s="17">
        <f>SUM(AM93:AP93)</f>
        <v>436086</v>
      </c>
      <c r="AS93" s="16">
        <v>410830</v>
      </c>
      <c r="AT93" s="16"/>
      <c r="AU93" s="16"/>
      <c r="AV93" s="16"/>
      <c r="AW93" s="17">
        <f>SUM(AS93:AV93)</f>
        <v>410830</v>
      </c>
      <c r="AY93" s="16">
        <v>397227</v>
      </c>
      <c r="AZ93" s="16"/>
      <c r="BA93" s="16"/>
      <c r="BB93" s="16"/>
      <c r="BC93" s="17">
        <f>SUM(AY93:BB93)</f>
        <v>397227</v>
      </c>
      <c r="BE93" s="16">
        <v>410195</v>
      </c>
      <c r="BF93" s="16"/>
      <c r="BG93" s="16"/>
      <c r="BH93" s="16"/>
      <c r="BI93" s="17">
        <f>SUM(BE93:BH93)</f>
        <v>410195</v>
      </c>
      <c r="BK93" s="16">
        <v>370130</v>
      </c>
      <c r="BL93" s="16"/>
      <c r="BM93" s="16"/>
      <c r="BN93" s="16"/>
      <c r="BO93" s="17">
        <f>SUM(BK93:BN93)</f>
        <v>370130</v>
      </c>
      <c r="BQ93" s="16"/>
      <c r="BR93" s="16"/>
      <c r="BS93" s="16"/>
      <c r="BT93" s="16"/>
      <c r="BU93" s="17">
        <f>SUM(BQ93:BT93)</f>
        <v>0</v>
      </c>
      <c r="BW93" s="16">
        <f t="shared" ref="BW93:BW94" si="138">C93+I93+O93+U93+AA93+AG93+AM93+AS93+AY93+BE93+BK93+BQ93</f>
        <v>4063963</v>
      </c>
      <c r="BX93" s="16">
        <f t="shared" ref="BX93:BX94" si="139">D93+J93+P93+V93+AB93+AH93+AN93+AT93+AZ93+BF93+BL93+BR93</f>
        <v>0</v>
      </c>
      <c r="BY93" s="16">
        <f t="shared" ref="BY93:BY94" si="140">E93+K93+Q93+W93+AC93+AI93+AO93+AU93+BA93+BG93+BM93+BS93</f>
        <v>0</v>
      </c>
      <c r="BZ93" s="16">
        <f t="shared" ref="BZ93:BZ94" si="141">F93+L93+R93+X93+AD93+AJ93+AP93+AV93+BB93+BH93+BN93+BT93</f>
        <v>0</v>
      </c>
      <c r="CA93" s="17">
        <f>SUM(BW93:BZ93)</f>
        <v>4063963</v>
      </c>
    </row>
    <row r="94" spans="1:79" ht="18" customHeight="1" x14ac:dyDescent="0.3">
      <c r="A94" s="33"/>
      <c r="B94" s="15" t="s">
        <v>22</v>
      </c>
      <c r="C94" s="18"/>
      <c r="D94" s="18"/>
      <c r="E94" s="18"/>
      <c r="F94" s="18"/>
      <c r="G94" s="18">
        <f>SUM(C94:F94)</f>
        <v>0</v>
      </c>
      <c r="I94" s="18"/>
      <c r="J94" s="18"/>
      <c r="K94" s="18"/>
      <c r="L94" s="18"/>
      <c r="M94" s="18">
        <f>SUM(I94:L94)</f>
        <v>0</v>
      </c>
      <c r="O94" s="18"/>
      <c r="P94" s="18"/>
      <c r="Q94" s="18"/>
      <c r="R94" s="18"/>
      <c r="S94" s="18">
        <f>SUM(O94:R94)</f>
        <v>0</v>
      </c>
      <c r="U94" s="18"/>
      <c r="V94" s="18"/>
      <c r="W94" s="18"/>
      <c r="X94" s="18"/>
      <c r="Y94" s="18">
        <f>SUM(U94:X94)</f>
        <v>0</v>
      </c>
      <c r="AA94" s="18"/>
      <c r="AB94" s="18"/>
      <c r="AC94" s="18"/>
      <c r="AD94" s="18"/>
      <c r="AE94" s="18">
        <f>SUM(AA94:AD94)</f>
        <v>0</v>
      </c>
      <c r="AG94" s="18"/>
      <c r="AH94" s="18"/>
      <c r="AI94" s="18"/>
      <c r="AJ94" s="18"/>
      <c r="AK94" s="18">
        <f>SUM(AG94:AJ94)</f>
        <v>0</v>
      </c>
      <c r="AM94" s="18"/>
      <c r="AN94" s="18"/>
      <c r="AO94" s="18"/>
      <c r="AP94" s="18"/>
      <c r="AQ94" s="18">
        <f>SUM(AM94:AP94)</f>
        <v>0</v>
      </c>
      <c r="AS94" s="18"/>
      <c r="AT94" s="18"/>
      <c r="AU94" s="18"/>
      <c r="AV94" s="18"/>
      <c r="AW94" s="18">
        <f>SUM(AS94:AV94)</f>
        <v>0</v>
      </c>
      <c r="AY94" s="18"/>
      <c r="AZ94" s="18"/>
      <c r="BA94" s="18"/>
      <c r="BB94" s="18"/>
      <c r="BC94" s="18">
        <f>SUM(AY94:BB94)</f>
        <v>0</v>
      </c>
      <c r="BE94" s="18"/>
      <c r="BF94" s="18"/>
      <c r="BG94" s="18"/>
      <c r="BH94" s="18"/>
      <c r="BI94" s="18">
        <f>SUM(BE94:BH94)</f>
        <v>0</v>
      </c>
      <c r="BK94" s="18"/>
      <c r="BL94" s="18"/>
      <c r="BM94" s="18"/>
      <c r="BN94" s="18"/>
      <c r="BO94" s="18">
        <f>SUM(BK94:BN94)</f>
        <v>0</v>
      </c>
      <c r="BQ94" s="18"/>
      <c r="BR94" s="18"/>
      <c r="BS94" s="18"/>
      <c r="BT94" s="18"/>
      <c r="BU94" s="18">
        <f>SUM(BQ94:BT94)</f>
        <v>0</v>
      </c>
      <c r="BW94" s="18">
        <f t="shared" si="138"/>
        <v>0</v>
      </c>
      <c r="BX94" s="18">
        <f t="shared" si="139"/>
        <v>0</v>
      </c>
      <c r="BY94" s="18">
        <f t="shared" si="140"/>
        <v>0</v>
      </c>
      <c r="BZ94" s="18">
        <f t="shared" si="141"/>
        <v>0</v>
      </c>
      <c r="CA94" s="18">
        <f>SUM(BW94:BZ94)</f>
        <v>0</v>
      </c>
    </row>
    <row r="95" spans="1:79" ht="8.25" customHeight="1" x14ac:dyDescent="0.3">
      <c r="A95" s="10"/>
      <c r="B95" s="11"/>
      <c r="C95" s="12"/>
      <c r="D95" s="12"/>
      <c r="E95" s="12"/>
      <c r="F95" s="12"/>
      <c r="G95" s="12"/>
      <c r="I95" s="12"/>
      <c r="J95" s="12"/>
      <c r="K95" s="12"/>
      <c r="L95" s="12"/>
      <c r="M95" s="12"/>
      <c r="O95" s="12"/>
      <c r="P95" s="12"/>
      <c r="Q95" s="12"/>
      <c r="R95" s="12"/>
      <c r="S95" s="12"/>
      <c r="U95" s="12"/>
      <c r="V95" s="12"/>
      <c r="W95" s="12"/>
      <c r="X95" s="12"/>
      <c r="Y95" s="12"/>
      <c r="AA95" s="12"/>
      <c r="AB95" s="12"/>
      <c r="AC95" s="12"/>
      <c r="AD95" s="12"/>
      <c r="AE95" s="12"/>
      <c r="AG95" s="12"/>
      <c r="AH95" s="12"/>
      <c r="AI95" s="12"/>
      <c r="AJ95" s="12"/>
      <c r="AK95" s="12"/>
      <c r="AL95" s="7"/>
      <c r="AM95" s="12"/>
      <c r="AN95" s="12"/>
      <c r="AO95" s="12"/>
      <c r="AP95" s="12"/>
      <c r="AQ95" s="12"/>
      <c r="AS95" s="12"/>
      <c r="AT95" s="12"/>
      <c r="AU95" s="12"/>
      <c r="AV95" s="12"/>
      <c r="AW95" s="12"/>
      <c r="AY95" s="12"/>
      <c r="AZ95" s="12"/>
      <c r="BA95" s="12"/>
      <c r="BB95" s="12"/>
      <c r="BC95" s="12"/>
      <c r="BE95" s="12"/>
      <c r="BF95" s="12"/>
      <c r="BG95" s="12"/>
      <c r="BH95" s="12"/>
      <c r="BI95" s="12"/>
      <c r="BK95" s="12"/>
      <c r="BL95" s="12"/>
      <c r="BM95" s="12"/>
      <c r="BN95" s="12"/>
      <c r="BO95" s="12"/>
      <c r="BQ95" s="12"/>
      <c r="BR95" s="12"/>
      <c r="BS95" s="12"/>
      <c r="BT95" s="12"/>
      <c r="BU95" s="12"/>
      <c r="BW95" s="12"/>
      <c r="BX95" s="12"/>
      <c r="BY95" s="12"/>
      <c r="BZ95" s="12"/>
      <c r="CA95" s="12"/>
    </row>
    <row r="96" spans="1:79" ht="39" x14ac:dyDescent="0.3">
      <c r="A96" s="13" t="s">
        <v>67</v>
      </c>
      <c r="B96" s="24"/>
      <c r="C96" s="24"/>
      <c r="D96" s="24"/>
      <c r="E96" s="24"/>
      <c r="F96" s="24"/>
      <c r="G96" s="24"/>
    </row>
    <row r="97" spans="1:79" ht="18" customHeight="1" x14ac:dyDescent="0.3">
      <c r="A97" s="33" t="s">
        <v>68</v>
      </c>
      <c r="B97" s="15" t="s">
        <v>21</v>
      </c>
      <c r="C97" s="16"/>
      <c r="D97" s="16"/>
      <c r="E97" s="16"/>
      <c r="F97" s="16"/>
      <c r="G97" s="17">
        <f>SUM(C97:F97)</f>
        <v>0</v>
      </c>
      <c r="I97" s="16"/>
      <c r="J97" s="16"/>
      <c r="K97" s="16"/>
      <c r="L97" s="16"/>
      <c r="M97" s="17">
        <f>SUM(I97:L97)</f>
        <v>0</v>
      </c>
      <c r="O97" s="16">
        <v>722563</v>
      </c>
      <c r="P97" s="16">
        <v>94233</v>
      </c>
      <c r="Q97" s="16">
        <v>28457</v>
      </c>
      <c r="R97" s="16"/>
      <c r="S97" s="17">
        <f>SUM(O97:R97)</f>
        <v>845253</v>
      </c>
      <c r="U97" s="16">
        <v>394182</v>
      </c>
      <c r="V97" s="16">
        <v>45845</v>
      </c>
      <c r="W97" s="16">
        <v>19776</v>
      </c>
      <c r="X97" s="16"/>
      <c r="Y97" s="17">
        <f>SUM(U97:X97)</f>
        <v>459803</v>
      </c>
      <c r="AA97" s="16">
        <v>220222</v>
      </c>
      <c r="AB97" s="16">
        <v>12810</v>
      </c>
      <c r="AC97" s="16">
        <v>23889</v>
      </c>
      <c r="AD97" s="16"/>
      <c r="AE97" s="17">
        <f>SUM(AA97:AD97)</f>
        <v>256921</v>
      </c>
      <c r="AG97" s="16">
        <v>124529</v>
      </c>
      <c r="AH97" s="16">
        <v>14739</v>
      </c>
      <c r="AI97" s="16">
        <v>18908</v>
      </c>
      <c r="AJ97" s="16"/>
      <c r="AK97" s="17">
        <f>SUM(AG97:AJ97)</f>
        <v>158176</v>
      </c>
      <c r="AM97" s="16">
        <v>143567</v>
      </c>
      <c r="AN97" s="16">
        <v>8102</v>
      </c>
      <c r="AO97" s="16">
        <v>22149</v>
      </c>
      <c r="AP97" s="16"/>
      <c r="AQ97" s="17">
        <f>SUM(AM97:AP97)</f>
        <v>173818</v>
      </c>
      <c r="AS97" s="16">
        <v>130224</v>
      </c>
      <c r="AT97" s="16">
        <v>5519</v>
      </c>
      <c r="AU97" s="16">
        <v>20625</v>
      </c>
      <c r="AV97" s="16"/>
      <c r="AW97" s="17">
        <f>SUM(AS97:AV97)</f>
        <v>156368</v>
      </c>
      <c r="AY97" s="16">
        <v>176536</v>
      </c>
      <c r="AZ97" s="16">
        <v>16677</v>
      </c>
      <c r="BA97" s="16">
        <v>23706</v>
      </c>
      <c r="BB97" s="16"/>
      <c r="BC97" s="17">
        <f>SUM(AY97:BB97)</f>
        <v>216919</v>
      </c>
      <c r="BE97" s="16">
        <v>465702</v>
      </c>
      <c r="BF97" s="16">
        <v>49062</v>
      </c>
      <c r="BG97" s="16">
        <v>23623</v>
      </c>
      <c r="BH97" s="16"/>
      <c r="BI97" s="17">
        <f>SUM(BE97:BH97)</f>
        <v>538387</v>
      </c>
      <c r="BK97" s="16">
        <v>617928</v>
      </c>
      <c r="BL97" s="16">
        <v>77843</v>
      </c>
      <c r="BM97" s="16">
        <v>26612</v>
      </c>
      <c r="BN97" s="16"/>
      <c r="BO97" s="17">
        <f>SUM(BK97:BN97)</f>
        <v>722383</v>
      </c>
      <c r="BQ97" s="16"/>
      <c r="BR97" s="16"/>
      <c r="BS97" s="16"/>
      <c r="BT97" s="16"/>
      <c r="BU97" s="17">
        <f>SUM(BQ97:BT97)</f>
        <v>0</v>
      </c>
      <c r="BW97" s="16">
        <f t="shared" ref="BW97:BW98" si="142">C97+I97+O97+U97+AA97+AG97+AM97+AS97+AY97+BE97+BK97+BQ97</f>
        <v>2995453</v>
      </c>
      <c r="BX97" s="16">
        <f t="shared" ref="BX97:BX98" si="143">D97+J97+P97+V97+AB97+AH97+AN97+AT97+AZ97+BF97+BL97+BR97</f>
        <v>324830</v>
      </c>
      <c r="BY97" s="16">
        <f t="shared" ref="BY97:BY98" si="144">E97+K97+Q97+W97+AC97+AI97+AO97+AU97+BA97+BG97+BM97+BS97</f>
        <v>207745</v>
      </c>
      <c r="BZ97" s="16">
        <f t="shared" ref="BZ97:BZ98" si="145">F97+L97+R97+X97+AD97+AJ97+AP97+AV97+BB97+BH97+BN97+BT97</f>
        <v>0</v>
      </c>
      <c r="CA97" s="17">
        <f>SUM(BW97:BZ97)</f>
        <v>3528028</v>
      </c>
    </row>
    <row r="98" spans="1:79" ht="18" customHeight="1" x14ac:dyDescent="0.3">
      <c r="A98" s="33"/>
      <c r="B98" s="15" t="s">
        <v>22</v>
      </c>
      <c r="C98" s="18"/>
      <c r="D98" s="18"/>
      <c r="E98" s="18"/>
      <c r="F98" s="18"/>
      <c r="G98" s="18">
        <f>SUM(C98:F98)</f>
        <v>0</v>
      </c>
      <c r="I98" s="18"/>
      <c r="J98" s="18"/>
      <c r="K98" s="18"/>
      <c r="L98" s="18"/>
      <c r="M98" s="18">
        <f>SUM(I98:L98)</f>
        <v>0</v>
      </c>
      <c r="O98" s="18"/>
      <c r="P98" s="18"/>
      <c r="Q98" s="18"/>
      <c r="R98" s="18"/>
      <c r="S98" s="18">
        <f>SUM(O98:R98)</f>
        <v>0</v>
      </c>
      <c r="U98" s="18"/>
      <c r="V98" s="18"/>
      <c r="W98" s="18"/>
      <c r="X98" s="18"/>
      <c r="Y98" s="18">
        <f>SUM(U98:X98)</f>
        <v>0</v>
      </c>
      <c r="AA98" s="18"/>
      <c r="AB98" s="18"/>
      <c r="AC98" s="18"/>
      <c r="AD98" s="18"/>
      <c r="AE98" s="18">
        <f>SUM(AA98:AD98)</f>
        <v>0</v>
      </c>
      <c r="AG98" s="18"/>
      <c r="AH98" s="18"/>
      <c r="AI98" s="18"/>
      <c r="AJ98" s="18"/>
      <c r="AK98" s="18">
        <f>SUM(AG98:AJ98)</f>
        <v>0</v>
      </c>
      <c r="AM98" s="18"/>
      <c r="AN98" s="18"/>
      <c r="AO98" s="18"/>
      <c r="AP98" s="18"/>
      <c r="AQ98" s="18">
        <f>SUM(AM98:AP98)</f>
        <v>0</v>
      </c>
      <c r="AS98" s="18"/>
      <c r="AT98" s="18"/>
      <c r="AU98" s="18"/>
      <c r="AV98" s="18"/>
      <c r="AW98" s="18">
        <f>SUM(AS98:AV98)</f>
        <v>0</v>
      </c>
      <c r="AY98" s="18"/>
      <c r="AZ98" s="18"/>
      <c r="BA98" s="18"/>
      <c r="BB98" s="18"/>
      <c r="BC98" s="18">
        <f>SUM(AY98:BB98)</f>
        <v>0</v>
      </c>
      <c r="BE98" s="18"/>
      <c r="BF98" s="18"/>
      <c r="BG98" s="18"/>
      <c r="BH98" s="18"/>
      <c r="BI98" s="18">
        <f>SUM(BE98:BH98)</f>
        <v>0</v>
      </c>
      <c r="BK98" s="18"/>
      <c r="BL98" s="18"/>
      <c r="BM98" s="18"/>
      <c r="BN98" s="18"/>
      <c r="BO98" s="18">
        <f>SUM(BK98:BN98)</f>
        <v>0</v>
      </c>
      <c r="BQ98" s="18"/>
      <c r="BR98" s="18"/>
      <c r="BS98" s="18"/>
      <c r="BT98" s="18"/>
      <c r="BU98" s="18">
        <f>SUM(BQ98:BT98)</f>
        <v>0</v>
      </c>
      <c r="BW98" s="18">
        <f t="shared" si="142"/>
        <v>0</v>
      </c>
      <c r="BX98" s="18">
        <f t="shared" si="143"/>
        <v>0</v>
      </c>
      <c r="BY98" s="18">
        <f t="shared" si="144"/>
        <v>0</v>
      </c>
      <c r="BZ98" s="18">
        <f t="shared" si="145"/>
        <v>0</v>
      </c>
      <c r="CA98" s="18">
        <f>SUM(BW98:BZ98)</f>
        <v>0</v>
      </c>
    </row>
    <row r="99" spans="1:79" ht="8.25" customHeight="1" x14ac:dyDescent="0.3">
      <c r="A99" s="10"/>
      <c r="B99" s="11"/>
      <c r="C99" s="12"/>
      <c r="D99" s="12"/>
      <c r="E99" s="12"/>
      <c r="F99" s="12"/>
      <c r="G99" s="12"/>
      <c r="I99" s="12"/>
      <c r="J99" s="12"/>
      <c r="K99" s="12"/>
      <c r="L99" s="12"/>
      <c r="M99" s="12"/>
      <c r="O99" s="12"/>
      <c r="P99" s="12"/>
      <c r="Q99" s="12"/>
      <c r="R99" s="12"/>
      <c r="S99" s="12"/>
      <c r="U99" s="12"/>
      <c r="V99" s="12"/>
      <c r="W99" s="12"/>
      <c r="X99" s="12"/>
      <c r="Y99" s="12"/>
      <c r="AA99" s="12"/>
      <c r="AB99" s="12"/>
      <c r="AC99" s="12"/>
      <c r="AD99" s="12"/>
      <c r="AE99" s="12"/>
      <c r="AG99" s="12"/>
      <c r="AH99" s="12"/>
      <c r="AI99" s="12"/>
      <c r="AJ99" s="12"/>
      <c r="AK99" s="12"/>
      <c r="AL99" s="7"/>
      <c r="AM99" s="12"/>
      <c r="AN99" s="12"/>
      <c r="AO99" s="12"/>
      <c r="AP99" s="12"/>
      <c r="AQ99" s="12"/>
      <c r="AS99" s="12"/>
      <c r="AT99" s="12"/>
      <c r="AU99" s="12"/>
      <c r="AV99" s="12"/>
      <c r="AW99" s="12"/>
      <c r="AY99" s="12"/>
      <c r="AZ99" s="12"/>
      <c r="BA99" s="12"/>
      <c r="BB99" s="12"/>
      <c r="BC99" s="12"/>
      <c r="BE99" s="12"/>
      <c r="BF99" s="12"/>
      <c r="BG99" s="12"/>
      <c r="BH99" s="12"/>
      <c r="BI99" s="12"/>
      <c r="BK99" s="12"/>
      <c r="BL99" s="12"/>
      <c r="BM99" s="12"/>
      <c r="BN99" s="12"/>
      <c r="BO99" s="12"/>
      <c r="BQ99" s="12"/>
      <c r="BR99" s="12"/>
      <c r="BS99" s="12"/>
      <c r="BT99" s="12"/>
      <c r="BU99" s="12"/>
      <c r="BW99" s="12"/>
      <c r="BX99" s="12"/>
      <c r="BY99" s="12"/>
      <c r="BZ99" s="12"/>
      <c r="CA99" s="12"/>
    </row>
    <row r="100" spans="1:79" ht="39" x14ac:dyDescent="0.3">
      <c r="A100" s="13" t="s">
        <v>69</v>
      </c>
      <c r="B100" s="24"/>
      <c r="C100" s="24"/>
      <c r="D100" s="24"/>
      <c r="E100" s="24"/>
      <c r="F100" s="24"/>
      <c r="G100" s="24"/>
    </row>
    <row r="101" spans="1:79" ht="18" customHeight="1" x14ac:dyDescent="0.3">
      <c r="A101" s="33" t="s">
        <v>70</v>
      </c>
      <c r="B101" s="15" t="s">
        <v>21</v>
      </c>
      <c r="C101" s="16"/>
      <c r="D101" s="16"/>
      <c r="E101" s="16"/>
      <c r="F101" s="16"/>
      <c r="G101" s="17">
        <f>SUM(C101:F101)</f>
        <v>0</v>
      </c>
      <c r="I101" s="16"/>
      <c r="J101" s="16"/>
      <c r="K101" s="16"/>
      <c r="L101" s="16"/>
      <c r="M101" s="17">
        <f>SUM(I101:L101)</f>
        <v>0</v>
      </c>
      <c r="O101" s="16"/>
      <c r="P101" s="16"/>
      <c r="Q101" s="16"/>
      <c r="R101" s="16"/>
      <c r="S101" s="17">
        <f>SUM(O101:R101)</f>
        <v>0</v>
      </c>
      <c r="U101" s="16"/>
      <c r="V101" s="16"/>
      <c r="W101" s="16"/>
      <c r="X101" s="16"/>
      <c r="Y101" s="17">
        <f>SUM(U101:X101)</f>
        <v>0</v>
      </c>
      <c r="AA101" s="16"/>
      <c r="AB101" s="16"/>
      <c r="AC101" s="16"/>
      <c r="AD101" s="16">
        <v>11664</v>
      </c>
      <c r="AE101" s="17">
        <f>SUM(AA101:AD101)</f>
        <v>11664</v>
      </c>
      <c r="AG101" s="16"/>
      <c r="AH101" s="16"/>
      <c r="AI101" s="16"/>
      <c r="AJ101" s="16">
        <v>8509</v>
      </c>
      <c r="AK101" s="17">
        <f>SUM(AG101:AJ101)</f>
        <v>8509</v>
      </c>
      <c r="AM101" s="16"/>
      <c r="AN101" s="16"/>
      <c r="AO101" s="16"/>
      <c r="AP101" s="16">
        <v>11506</v>
      </c>
      <c r="AQ101" s="17">
        <f>SUM(AM101:AP101)</f>
        <v>11506</v>
      </c>
      <c r="AS101" s="16"/>
      <c r="AT101" s="16"/>
      <c r="AU101" s="16"/>
      <c r="AV101" s="16">
        <v>14733</v>
      </c>
      <c r="AW101" s="17">
        <f>SUM(AS101:AV101)</f>
        <v>14733</v>
      </c>
      <c r="AY101" s="16"/>
      <c r="AZ101" s="16"/>
      <c r="BA101" s="16"/>
      <c r="BB101" s="16">
        <v>15668</v>
      </c>
      <c r="BC101" s="17">
        <f>SUM(AY101:BB101)</f>
        <v>15668</v>
      </c>
      <c r="BE101" s="16"/>
      <c r="BF101" s="16"/>
      <c r="BG101" s="16"/>
      <c r="BH101" s="16">
        <v>23926</v>
      </c>
      <c r="BI101" s="17">
        <f>SUM(BE101:BH101)</f>
        <v>23926</v>
      </c>
      <c r="BK101" s="16"/>
      <c r="BL101" s="16"/>
      <c r="BM101" s="16"/>
      <c r="BN101" s="16">
        <v>25300</v>
      </c>
      <c r="BO101" s="17">
        <f>SUM(BK101:BN101)</f>
        <v>25300</v>
      </c>
      <c r="BQ101" s="16"/>
      <c r="BR101" s="16"/>
      <c r="BS101" s="16"/>
      <c r="BT101" s="16"/>
      <c r="BU101" s="17">
        <f>SUM(BQ101:BT101)</f>
        <v>0</v>
      </c>
      <c r="BW101" s="16">
        <f t="shared" ref="BW101:BW102" si="146">C101+I101+O101+U101+AA101+AG101+AM101+AS101+AY101+BE101+BK101+BQ101</f>
        <v>0</v>
      </c>
      <c r="BX101" s="16">
        <f t="shared" ref="BX101:BX102" si="147">D101+J101+P101+V101+AB101+AH101+AN101+AT101+AZ101+BF101+BL101+BR101</f>
        <v>0</v>
      </c>
      <c r="BY101" s="16">
        <f t="shared" ref="BY101:BY102" si="148">E101+K101+Q101+W101+AC101+AI101+AO101+AU101+BA101+BG101+BM101+BS101</f>
        <v>0</v>
      </c>
      <c r="BZ101" s="16">
        <f t="shared" ref="BZ101:BZ102" si="149">F101+L101+R101+X101+AD101+AJ101+AP101+AV101+BB101+BH101+BN101+BT101</f>
        <v>111306</v>
      </c>
      <c r="CA101" s="17">
        <f>SUM(BW101:BZ101)</f>
        <v>111306</v>
      </c>
    </row>
    <row r="102" spans="1:79" ht="18" customHeight="1" x14ac:dyDescent="0.3">
      <c r="A102" s="33"/>
      <c r="B102" s="15" t="s">
        <v>22</v>
      </c>
      <c r="C102" s="18"/>
      <c r="D102" s="18"/>
      <c r="E102" s="18"/>
      <c r="F102" s="18"/>
      <c r="G102" s="18">
        <f>SUM(C102:F102)</f>
        <v>0</v>
      </c>
      <c r="I102" s="18"/>
      <c r="J102" s="18"/>
      <c r="K102" s="18"/>
      <c r="L102" s="18"/>
      <c r="M102" s="18">
        <f>SUM(I102:L102)</f>
        <v>0</v>
      </c>
      <c r="O102" s="18"/>
      <c r="P102" s="18"/>
      <c r="Q102" s="18"/>
      <c r="R102" s="18"/>
      <c r="S102" s="18">
        <f>SUM(O102:R102)</f>
        <v>0</v>
      </c>
      <c r="U102" s="18"/>
      <c r="V102" s="18"/>
      <c r="W102" s="18"/>
      <c r="X102" s="18"/>
      <c r="Y102" s="18">
        <f>SUM(U102:X102)</f>
        <v>0</v>
      </c>
      <c r="AA102" s="18"/>
      <c r="AB102" s="18"/>
      <c r="AC102" s="18"/>
      <c r="AD102" s="18"/>
      <c r="AE102" s="18">
        <f>SUM(AA102:AD102)</f>
        <v>0</v>
      </c>
      <c r="AG102" s="18"/>
      <c r="AH102" s="18"/>
      <c r="AI102" s="18"/>
      <c r="AJ102" s="18"/>
      <c r="AK102" s="18">
        <f>SUM(AG102:AJ102)</f>
        <v>0</v>
      </c>
      <c r="AM102" s="18"/>
      <c r="AN102" s="18"/>
      <c r="AO102" s="18"/>
      <c r="AP102" s="18"/>
      <c r="AQ102" s="18">
        <f>SUM(AM102:AP102)</f>
        <v>0</v>
      </c>
      <c r="AS102" s="18"/>
      <c r="AT102" s="18"/>
      <c r="AU102" s="18"/>
      <c r="AV102" s="18"/>
      <c r="AW102" s="18">
        <f>SUM(AS102:AV102)</f>
        <v>0</v>
      </c>
      <c r="AY102" s="18"/>
      <c r="AZ102" s="18"/>
      <c r="BA102" s="18"/>
      <c r="BB102" s="18"/>
      <c r="BC102" s="18">
        <f>SUM(AY102:BB102)</f>
        <v>0</v>
      </c>
      <c r="BE102" s="18"/>
      <c r="BF102" s="18"/>
      <c r="BG102" s="18"/>
      <c r="BH102" s="18"/>
      <c r="BI102" s="18">
        <f>SUM(BE102:BH102)</f>
        <v>0</v>
      </c>
      <c r="BK102" s="18"/>
      <c r="BL102" s="18"/>
      <c r="BM102" s="18"/>
      <c r="BN102" s="18"/>
      <c r="BO102" s="18">
        <f>SUM(BK102:BN102)</f>
        <v>0</v>
      </c>
      <c r="BQ102" s="18"/>
      <c r="BR102" s="18"/>
      <c r="BS102" s="18"/>
      <c r="BT102" s="18"/>
      <c r="BU102" s="18">
        <f>SUM(BQ102:BT102)</f>
        <v>0</v>
      </c>
      <c r="BW102" s="18">
        <f t="shared" si="146"/>
        <v>0</v>
      </c>
      <c r="BX102" s="18">
        <f t="shared" si="147"/>
        <v>0</v>
      </c>
      <c r="BY102" s="18">
        <f t="shared" si="148"/>
        <v>0</v>
      </c>
      <c r="BZ102" s="18">
        <f t="shared" si="149"/>
        <v>0</v>
      </c>
      <c r="CA102" s="18">
        <f>SUM(BW102:BZ102)</f>
        <v>0</v>
      </c>
    </row>
    <row r="103" spans="1:79" ht="9.75" customHeight="1" x14ac:dyDescent="0.3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7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ht="38.25" customHeight="1" x14ac:dyDescent="0.3">
      <c r="A104" s="13" t="s">
        <v>71</v>
      </c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7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W104" s="28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ht="18" customHeight="1" x14ac:dyDescent="0.3">
      <c r="A105" s="37" t="s">
        <v>72</v>
      </c>
      <c r="B105" s="15" t="s">
        <v>21</v>
      </c>
      <c r="C105" s="21"/>
      <c r="D105" s="21"/>
      <c r="E105" s="21"/>
      <c r="F105" s="21"/>
      <c r="G105" s="17">
        <f>SUM(C105:F105)</f>
        <v>0</v>
      </c>
      <c r="I105" s="21"/>
      <c r="J105" s="21"/>
      <c r="K105" s="21"/>
      <c r="L105" s="21"/>
      <c r="M105" s="17">
        <f>SUM(I105:L105)</f>
        <v>0</v>
      </c>
      <c r="O105" s="21"/>
      <c r="P105" s="21"/>
      <c r="Q105" s="21"/>
      <c r="R105" s="21"/>
      <c r="S105" s="17">
        <f>SUM(O105:R105)</f>
        <v>0</v>
      </c>
      <c r="U105" s="21"/>
      <c r="V105" s="21"/>
      <c r="W105" s="21"/>
      <c r="X105" s="21"/>
      <c r="Y105" s="17">
        <f>SUM(U105:X105)</f>
        <v>0</v>
      </c>
      <c r="AA105" s="21"/>
      <c r="AB105" s="21"/>
      <c r="AC105" s="21"/>
      <c r="AD105" s="21"/>
      <c r="AE105" s="17">
        <f>SUM(AA105:AD105)</f>
        <v>0</v>
      </c>
      <c r="AG105" s="21"/>
      <c r="AH105" s="21"/>
      <c r="AI105" s="21"/>
      <c r="AJ105" s="21"/>
      <c r="AK105" s="17">
        <f>SUM(AG105:AJ105)</f>
        <v>0</v>
      </c>
      <c r="AM105" s="21"/>
      <c r="AN105" s="21"/>
      <c r="AO105" s="21"/>
      <c r="AP105" s="21"/>
      <c r="AQ105" s="17">
        <f>SUM(AM105:AP105)</f>
        <v>0</v>
      </c>
      <c r="AS105" s="21"/>
      <c r="AT105" s="21"/>
      <c r="AU105" s="21"/>
      <c r="AV105" s="21"/>
      <c r="AW105" s="17">
        <f>SUM(AS105:AV105)</f>
        <v>0</v>
      </c>
      <c r="AY105" s="16">
        <v>259423</v>
      </c>
      <c r="AZ105" s="21"/>
      <c r="BA105" s="16">
        <v>20674</v>
      </c>
      <c r="BB105" s="21"/>
      <c r="BC105" s="17">
        <f>SUM(AY105:BB105)</f>
        <v>280097</v>
      </c>
      <c r="BE105" s="16">
        <v>923540</v>
      </c>
      <c r="BF105" s="16"/>
      <c r="BG105" s="16">
        <v>37923</v>
      </c>
      <c r="BH105" s="16"/>
      <c r="BI105" s="17">
        <f>SUM(BE105:BH105)</f>
        <v>961463</v>
      </c>
      <c r="BK105" s="16">
        <v>1156125</v>
      </c>
      <c r="BL105" s="16"/>
      <c r="BM105" s="16">
        <v>40882</v>
      </c>
      <c r="BN105" s="16"/>
      <c r="BO105" s="17">
        <f>SUM(BK105:BN105)</f>
        <v>1197007</v>
      </c>
      <c r="BQ105" s="16"/>
      <c r="BR105" s="16"/>
      <c r="BS105" s="16"/>
      <c r="BT105" s="16"/>
      <c r="BU105" s="17">
        <f>SUM(BQ105:BT105)</f>
        <v>0</v>
      </c>
      <c r="BW105" s="16">
        <f t="shared" ref="BW105:BZ105" si="150">C105+I105+O105+U105+AA105+AG105+AM105+AS105+AY105+BE105+BK105+BQ105</f>
        <v>2339088</v>
      </c>
      <c r="BX105" s="16">
        <f t="shared" si="150"/>
        <v>0</v>
      </c>
      <c r="BY105" s="16">
        <f t="shared" si="150"/>
        <v>99479</v>
      </c>
      <c r="BZ105" s="16">
        <f t="shared" si="150"/>
        <v>0</v>
      </c>
      <c r="CA105" s="17">
        <f>SUM(BW105:BZ105)</f>
        <v>2438567</v>
      </c>
    </row>
    <row r="106" spans="1:79" ht="18" customHeight="1" x14ac:dyDescent="0.3">
      <c r="A106" s="37"/>
      <c r="B106" s="15" t="s">
        <v>22</v>
      </c>
      <c r="C106" s="21"/>
      <c r="D106" s="21"/>
      <c r="E106" s="21"/>
      <c r="F106" s="21"/>
      <c r="G106" s="18">
        <f>SUM(C106:F106)</f>
        <v>0</v>
      </c>
      <c r="I106" s="21"/>
      <c r="J106" s="21"/>
      <c r="K106" s="21"/>
      <c r="L106" s="21"/>
      <c r="M106" s="18">
        <f>SUM(I106:L106)</f>
        <v>0</v>
      </c>
      <c r="O106" s="21"/>
      <c r="P106" s="21"/>
      <c r="Q106" s="21"/>
      <c r="R106" s="21"/>
      <c r="S106" s="18">
        <f>SUM(O106:R106)</f>
        <v>0</v>
      </c>
      <c r="U106" s="21"/>
      <c r="V106" s="21"/>
      <c r="W106" s="21"/>
      <c r="X106" s="21"/>
      <c r="Y106" s="18">
        <f>SUM(U106:X106)</f>
        <v>0</v>
      </c>
      <c r="AA106" s="21"/>
      <c r="AB106" s="21"/>
      <c r="AC106" s="21"/>
      <c r="AD106" s="21"/>
      <c r="AE106" s="18">
        <f>SUM(AA106:AD106)</f>
        <v>0</v>
      </c>
      <c r="AG106" s="21"/>
      <c r="AH106" s="21"/>
      <c r="AI106" s="21"/>
      <c r="AJ106" s="21"/>
      <c r="AK106" s="18">
        <f>SUM(AG106:AJ106)</f>
        <v>0</v>
      </c>
      <c r="AM106" s="21"/>
      <c r="AN106" s="21"/>
      <c r="AO106" s="21"/>
      <c r="AP106" s="21"/>
      <c r="AQ106" s="18">
        <f>SUM(AM106:AP106)</f>
        <v>0</v>
      </c>
      <c r="AS106" s="21"/>
      <c r="AT106" s="21"/>
      <c r="AU106" s="21"/>
      <c r="AV106" s="21"/>
      <c r="AW106" s="18">
        <f>SUM(AS106:AV106)</f>
        <v>0</v>
      </c>
      <c r="AY106" s="21"/>
      <c r="AZ106" s="21"/>
      <c r="BA106" s="21"/>
      <c r="BB106" s="21"/>
      <c r="BC106" s="18">
        <f>SUM(AY106:BB106)</f>
        <v>0</v>
      </c>
      <c r="BE106" s="21"/>
      <c r="BF106" s="21"/>
      <c r="BG106" s="21"/>
      <c r="BH106" s="21"/>
      <c r="BI106" s="18">
        <f>SUM(BE106:BH106)</f>
        <v>0</v>
      </c>
      <c r="BK106" s="21"/>
      <c r="BL106" s="21"/>
      <c r="BM106" s="21"/>
      <c r="BN106" s="21"/>
      <c r="BO106" s="18">
        <f>SUM(BK106:BN106)</f>
        <v>0</v>
      </c>
      <c r="BQ106" s="21"/>
      <c r="BR106" s="21"/>
      <c r="BS106" s="21"/>
      <c r="BT106" s="21"/>
      <c r="BU106" s="18">
        <f>SUM(BQ106:BT106)</f>
        <v>0</v>
      </c>
      <c r="BW106" s="21"/>
      <c r="BX106" s="21"/>
      <c r="BY106" s="21"/>
      <c r="BZ106" s="21"/>
      <c r="CA106" s="18">
        <f>SUM(BW106:BZ106)</f>
        <v>0</v>
      </c>
    </row>
    <row r="107" spans="1:79" ht="9.75" customHeight="1" x14ac:dyDescent="0.3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ht="38.25" customHeight="1" x14ac:dyDescent="0.3">
      <c r="A108" s="13" t="s">
        <v>73</v>
      </c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W108" s="28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ht="18" customHeight="1" x14ac:dyDescent="0.3">
      <c r="A109" s="37" t="s">
        <v>74</v>
      </c>
      <c r="B109" s="15" t="s">
        <v>21</v>
      </c>
      <c r="C109" s="21"/>
      <c r="D109" s="21"/>
      <c r="E109" s="21"/>
      <c r="F109" s="21"/>
      <c r="G109" s="17">
        <f>SUM(C109:F109)</f>
        <v>0</v>
      </c>
      <c r="I109" s="21"/>
      <c r="J109" s="21"/>
      <c r="K109" s="21"/>
      <c r="L109" s="21"/>
      <c r="M109" s="17">
        <f>SUM(I109:L109)</f>
        <v>0</v>
      </c>
      <c r="O109" s="21"/>
      <c r="P109" s="21"/>
      <c r="Q109" s="21"/>
      <c r="R109" s="21"/>
      <c r="S109" s="17">
        <f>SUM(O109:R109)</f>
        <v>0</v>
      </c>
      <c r="U109" s="21"/>
      <c r="V109" s="21"/>
      <c r="W109" s="21"/>
      <c r="X109" s="21"/>
      <c r="Y109" s="17">
        <f>SUM(U109:X109)</f>
        <v>0</v>
      </c>
      <c r="AA109" s="21"/>
      <c r="AB109" s="21"/>
      <c r="AC109" s="21"/>
      <c r="AD109" s="21"/>
      <c r="AE109" s="17">
        <f>SUM(AA109:AD109)</f>
        <v>0</v>
      </c>
      <c r="AG109" s="21"/>
      <c r="AH109" s="21"/>
      <c r="AI109" s="21"/>
      <c r="AJ109" s="21"/>
      <c r="AK109" s="17">
        <f>SUM(AG109:AJ109)</f>
        <v>0</v>
      </c>
      <c r="AM109" s="21"/>
      <c r="AN109" s="21"/>
      <c r="AO109" s="21"/>
      <c r="AP109" s="21"/>
      <c r="AQ109" s="17">
        <f>SUM(AM109:AP109)</f>
        <v>0</v>
      </c>
      <c r="AS109" s="21"/>
      <c r="AT109" s="21"/>
      <c r="AU109" s="21"/>
      <c r="AV109" s="21"/>
      <c r="AW109" s="17">
        <f>SUM(AS109:AV109)</f>
        <v>0</v>
      </c>
      <c r="AY109" s="16"/>
      <c r="AZ109" s="21"/>
      <c r="BA109" s="16"/>
      <c r="BB109" s="21"/>
      <c r="BC109" s="17">
        <f>SUM(AY109:BB109)</f>
        <v>0</v>
      </c>
      <c r="BE109" s="16">
        <v>907370</v>
      </c>
      <c r="BF109" s="16">
        <v>34463</v>
      </c>
      <c r="BG109" s="16">
        <v>26860</v>
      </c>
      <c r="BH109" s="16"/>
      <c r="BI109" s="17">
        <f>SUM(BE109:BH109)</f>
        <v>968693</v>
      </c>
      <c r="BK109" s="16">
        <v>1406727</v>
      </c>
      <c r="BL109" s="16">
        <v>111662</v>
      </c>
      <c r="BM109" s="16">
        <v>58549</v>
      </c>
      <c r="BN109" s="16"/>
      <c r="BO109" s="17">
        <f>SUM(BK109:BN109)</f>
        <v>1576938</v>
      </c>
      <c r="BQ109" s="16"/>
      <c r="BR109" s="16"/>
      <c r="BS109" s="16"/>
      <c r="BT109" s="16"/>
      <c r="BU109" s="17">
        <f>SUM(BQ109:BT109)</f>
        <v>0</v>
      </c>
      <c r="BW109" s="16">
        <f t="shared" ref="BW109" si="151">C109+I109+O109+U109+AA109+AG109+AM109+AS109+AY109+BE109+BK109+BQ109</f>
        <v>2314097</v>
      </c>
      <c r="BX109" s="16">
        <f t="shared" ref="BX109" si="152">D109+J109+P109+V109+AB109+AH109+AN109+AT109+AZ109+BF109+BL109+BR109</f>
        <v>146125</v>
      </c>
      <c r="BY109" s="16">
        <f t="shared" ref="BY109" si="153">E109+K109+Q109+W109+AC109+AI109+AO109+AU109+BA109+BG109+BM109+BS109</f>
        <v>85409</v>
      </c>
      <c r="BZ109" s="16">
        <f t="shared" ref="BZ109" si="154">F109+L109+R109+X109+AD109+AJ109+AP109+AV109+BB109+BH109+BN109+BT109</f>
        <v>0</v>
      </c>
      <c r="CA109" s="17">
        <f>SUM(BW109:BZ109)</f>
        <v>2545631</v>
      </c>
    </row>
    <row r="110" spans="1:79" ht="18" customHeight="1" x14ac:dyDescent="0.3">
      <c r="A110" s="37"/>
      <c r="B110" s="15" t="s">
        <v>22</v>
      </c>
      <c r="C110" s="21"/>
      <c r="D110" s="21"/>
      <c r="E110" s="21"/>
      <c r="F110" s="21"/>
      <c r="G110" s="18">
        <f>SUM(C110:F110)</f>
        <v>0</v>
      </c>
      <c r="I110" s="21"/>
      <c r="J110" s="21"/>
      <c r="K110" s="21"/>
      <c r="L110" s="21"/>
      <c r="M110" s="18">
        <f>SUM(I110:L110)</f>
        <v>0</v>
      </c>
      <c r="O110" s="21"/>
      <c r="P110" s="21"/>
      <c r="Q110" s="21"/>
      <c r="R110" s="21"/>
      <c r="S110" s="18">
        <f>SUM(O110:R110)</f>
        <v>0</v>
      </c>
      <c r="U110" s="21"/>
      <c r="V110" s="21"/>
      <c r="W110" s="21"/>
      <c r="X110" s="21"/>
      <c r="Y110" s="18">
        <f>SUM(U110:X110)</f>
        <v>0</v>
      </c>
      <c r="AA110" s="21"/>
      <c r="AB110" s="21"/>
      <c r="AC110" s="21"/>
      <c r="AD110" s="21"/>
      <c r="AE110" s="18">
        <f>SUM(AA110:AD110)</f>
        <v>0</v>
      </c>
      <c r="AG110" s="21"/>
      <c r="AH110" s="21"/>
      <c r="AI110" s="21"/>
      <c r="AJ110" s="21"/>
      <c r="AK110" s="18">
        <f>SUM(AG110:AJ110)</f>
        <v>0</v>
      </c>
      <c r="AM110" s="21"/>
      <c r="AN110" s="21"/>
      <c r="AO110" s="21"/>
      <c r="AP110" s="21"/>
      <c r="AQ110" s="18">
        <f>SUM(AM110:AP110)</f>
        <v>0</v>
      </c>
      <c r="AS110" s="21"/>
      <c r="AT110" s="21"/>
      <c r="AU110" s="21"/>
      <c r="AV110" s="21"/>
      <c r="AW110" s="18">
        <f>SUM(AS110:AV110)</f>
        <v>0</v>
      </c>
      <c r="AY110" s="21"/>
      <c r="AZ110" s="21"/>
      <c r="BA110" s="21"/>
      <c r="BB110" s="21"/>
      <c r="BC110" s="18">
        <f>SUM(AY110:BB110)</f>
        <v>0</v>
      </c>
      <c r="BE110" s="21"/>
      <c r="BF110" s="21"/>
      <c r="BG110" s="21"/>
      <c r="BH110" s="21"/>
      <c r="BI110" s="18">
        <f>SUM(BE110:BH110)</f>
        <v>0</v>
      </c>
      <c r="BK110" s="21"/>
      <c r="BL110" s="21"/>
      <c r="BM110" s="21"/>
      <c r="BN110" s="21"/>
      <c r="BO110" s="18">
        <f>SUM(BK110:BN110)</f>
        <v>0</v>
      </c>
      <c r="BQ110" s="21"/>
      <c r="BR110" s="21"/>
      <c r="BS110" s="21"/>
      <c r="BT110" s="21"/>
      <c r="BU110" s="18">
        <f>SUM(BQ110:BT110)</f>
        <v>0</v>
      </c>
      <c r="BW110" s="21"/>
      <c r="BX110" s="21"/>
      <c r="BY110" s="21"/>
      <c r="BZ110" s="21"/>
      <c r="CA110" s="18">
        <f>SUM(BW110:BZ110)</f>
        <v>0</v>
      </c>
    </row>
    <row r="111" spans="1:79" x14ac:dyDescent="0.3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3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W112" s="28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3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3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3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Q115" s="7"/>
      <c r="AS115" s="7"/>
      <c r="AT115" s="7"/>
      <c r="AU115" s="7"/>
      <c r="AV115" s="7"/>
      <c r="AW115" s="28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3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3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3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  <row r="119" spans="3:78" x14ac:dyDescent="0.3">
      <c r="C119" s="7"/>
      <c r="D119" s="7"/>
      <c r="E119" s="7"/>
      <c r="F119" s="7"/>
      <c r="I119" s="7"/>
      <c r="J119" s="7"/>
      <c r="K119" s="7"/>
      <c r="L119" s="7"/>
      <c r="O119" s="7"/>
      <c r="P119" s="7"/>
      <c r="Q119" s="7"/>
      <c r="R119" s="7"/>
      <c r="U119" s="7"/>
      <c r="V119" s="7"/>
      <c r="W119" s="7"/>
      <c r="X119" s="7"/>
      <c r="AA119" s="7"/>
      <c r="AB119" s="7"/>
      <c r="AC119" s="7"/>
      <c r="AD119" s="7"/>
      <c r="AG119" s="7"/>
      <c r="AH119" s="7"/>
      <c r="AI119" s="7"/>
      <c r="AJ119" s="7"/>
      <c r="AM119" s="7"/>
      <c r="AN119" s="7"/>
      <c r="AO119" s="7"/>
      <c r="AP119" s="7"/>
      <c r="AS119" s="7"/>
      <c r="AT119" s="7"/>
      <c r="AU119" s="7"/>
      <c r="AV119" s="7"/>
      <c r="AY119" s="7"/>
      <c r="AZ119" s="7"/>
      <c r="BA119" s="7"/>
      <c r="BB119" s="7"/>
      <c r="BE119" s="7"/>
      <c r="BF119" s="7"/>
      <c r="BG119" s="7"/>
      <c r="BH119" s="7"/>
      <c r="BK119" s="7"/>
      <c r="BL119" s="7"/>
      <c r="BM119" s="7"/>
      <c r="BN119" s="7"/>
      <c r="BQ119" s="7"/>
      <c r="BR119" s="7"/>
      <c r="BS119" s="7"/>
      <c r="BT119" s="7"/>
      <c r="BW119" s="7"/>
      <c r="BX119" s="7"/>
      <c r="BY119" s="7"/>
      <c r="BZ119" s="7"/>
    </row>
    <row r="120" spans="3:78" x14ac:dyDescent="0.3">
      <c r="C120" s="7"/>
      <c r="D120" s="7"/>
      <c r="E120" s="7"/>
      <c r="F120" s="7"/>
      <c r="I120" s="7"/>
      <c r="J120" s="7"/>
      <c r="K120" s="7"/>
      <c r="L120" s="7"/>
      <c r="O120" s="7"/>
      <c r="P120" s="7"/>
      <c r="Q120" s="7"/>
      <c r="R120" s="7"/>
      <c r="U120" s="7"/>
      <c r="V120" s="7"/>
      <c r="W120" s="7"/>
      <c r="X120" s="7"/>
      <c r="AA120" s="7"/>
      <c r="AB120" s="7"/>
      <c r="AC120" s="7"/>
      <c r="AD120" s="7"/>
      <c r="AG120" s="7"/>
      <c r="AH120" s="7"/>
      <c r="AI120" s="7"/>
      <c r="AJ120" s="7"/>
      <c r="AM120" s="7"/>
      <c r="AN120" s="7"/>
      <c r="AO120" s="7"/>
      <c r="AP120" s="7"/>
      <c r="AS120" s="7"/>
      <c r="AT120" s="7"/>
      <c r="AU120" s="7"/>
      <c r="AV120" s="7"/>
      <c r="AY120" s="7"/>
      <c r="AZ120" s="7"/>
      <c r="BA120" s="7"/>
      <c r="BB120" s="7"/>
      <c r="BE120" s="7"/>
      <c r="BF120" s="7"/>
      <c r="BG120" s="7"/>
      <c r="BH120" s="7"/>
      <c r="BK120" s="7"/>
      <c r="BL120" s="7"/>
      <c r="BM120" s="7"/>
      <c r="BN120" s="7"/>
      <c r="BQ120" s="7"/>
      <c r="BR120" s="7"/>
      <c r="BS120" s="7"/>
      <c r="BT120" s="7"/>
      <c r="BW120" s="7"/>
      <c r="BX120" s="7"/>
      <c r="BY120" s="7"/>
      <c r="BZ120" s="7"/>
    </row>
    <row r="121" spans="3:78" x14ac:dyDescent="0.3">
      <c r="C121" s="7"/>
      <c r="D121" s="7"/>
      <c r="E121" s="7"/>
      <c r="F121" s="7"/>
      <c r="I121" s="7"/>
      <c r="J121" s="7"/>
      <c r="K121" s="7"/>
      <c r="L121" s="7"/>
      <c r="O121" s="7"/>
      <c r="P121" s="7"/>
      <c r="Q121" s="7"/>
      <c r="R121" s="7"/>
      <c r="U121" s="7"/>
      <c r="V121" s="7"/>
      <c r="W121" s="7"/>
      <c r="X121" s="7"/>
      <c r="AA121" s="7"/>
      <c r="AB121" s="7"/>
      <c r="AC121" s="7"/>
      <c r="AD121" s="7"/>
      <c r="AG121" s="7"/>
      <c r="AH121" s="7"/>
      <c r="AI121" s="7"/>
      <c r="AJ121" s="7"/>
      <c r="AM121" s="7"/>
      <c r="AN121" s="7"/>
      <c r="AO121" s="7"/>
      <c r="AP121" s="7"/>
      <c r="AS121" s="7"/>
      <c r="AT121" s="7"/>
      <c r="AU121" s="7"/>
      <c r="AV121" s="7"/>
      <c r="AY121" s="7"/>
      <c r="AZ121" s="7"/>
      <c r="BA121" s="7"/>
      <c r="BB121" s="7"/>
      <c r="BE121" s="7"/>
      <c r="BF121" s="7"/>
      <c r="BG121" s="7"/>
      <c r="BH121" s="7"/>
      <c r="BK121" s="7"/>
      <c r="BL121" s="7"/>
      <c r="BM121" s="7"/>
      <c r="BN121" s="7"/>
      <c r="BQ121" s="7"/>
      <c r="BR121" s="7"/>
      <c r="BS121" s="7"/>
      <c r="BT121" s="7"/>
      <c r="BW121" s="7"/>
      <c r="BX121" s="7"/>
      <c r="BY121" s="7"/>
      <c r="BZ121" s="7"/>
    </row>
    <row r="122" spans="3:78" x14ac:dyDescent="0.3">
      <c r="C122" s="7"/>
      <c r="D122" s="7"/>
      <c r="E122" s="7"/>
      <c r="F122" s="7"/>
      <c r="I122" s="7"/>
      <c r="J122" s="7"/>
      <c r="K122" s="7"/>
      <c r="L122" s="7"/>
      <c r="O122" s="7"/>
      <c r="P122" s="7"/>
      <c r="Q122" s="7"/>
      <c r="R122" s="7"/>
      <c r="U122" s="7"/>
      <c r="V122" s="7"/>
      <c r="W122" s="7"/>
      <c r="X122" s="7"/>
      <c r="AA122" s="7"/>
      <c r="AB122" s="7"/>
      <c r="AC122" s="7"/>
      <c r="AD122" s="7"/>
      <c r="AG122" s="7"/>
      <c r="AH122" s="7"/>
      <c r="AI122" s="7"/>
      <c r="AJ122" s="7"/>
      <c r="AM122" s="7"/>
      <c r="AN122" s="7"/>
      <c r="AO122" s="7"/>
      <c r="AP122" s="7"/>
      <c r="AS122" s="7"/>
      <c r="AT122" s="7"/>
      <c r="AU122" s="7"/>
      <c r="AV122" s="7"/>
      <c r="AY122" s="7"/>
      <c r="AZ122" s="7"/>
      <c r="BA122" s="7"/>
      <c r="BB122" s="7"/>
      <c r="BE122" s="7"/>
      <c r="BF122" s="7"/>
      <c r="BG122" s="7"/>
      <c r="BH122" s="7"/>
      <c r="BK122" s="7"/>
      <c r="BL122" s="7"/>
      <c r="BM122" s="7"/>
      <c r="BN122" s="7"/>
      <c r="BQ122" s="7"/>
      <c r="BR122" s="7"/>
      <c r="BS122" s="7"/>
      <c r="BT122" s="7"/>
      <c r="BW122" s="7"/>
      <c r="BX122" s="7"/>
      <c r="BY122" s="7"/>
      <c r="BZ122" s="7"/>
    </row>
    <row r="123" spans="3:78" x14ac:dyDescent="0.3">
      <c r="C123" s="7"/>
      <c r="D123" s="7"/>
      <c r="E123" s="7"/>
      <c r="F123" s="7"/>
      <c r="I123" s="7"/>
      <c r="J123" s="7"/>
      <c r="K123" s="7"/>
      <c r="L123" s="7"/>
      <c r="O123" s="7"/>
      <c r="P123" s="7"/>
      <c r="Q123" s="7"/>
      <c r="R123" s="7"/>
      <c r="U123" s="7"/>
      <c r="V123" s="7"/>
      <c r="W123" s="7"/>
      <c r="X123" s="7"/>
      <c r="AA123" s="7"/>
      <c r="AB123" s="7"/>
      <c r="AC123" s="7"/>
      <c r="AD123" s="7"/>
      <c r="AG123" s="7"/>
      <c r="AH123" s="7"/>
      <c r="AI123" s="7"/>
      <c r="AJ123" s="7"/>
      <c r="AM123" s="7"/>
      <c r="AN123" s="7"/>
      <c r="AO123" s="7"/>
      <c r="AP123" s="7"/>
      <c r="AS123" s="7"/>
      <c r="AT123" s="7"/>
      <c r="AU123" s="7"/>
      <c r="AV123" s="7"/>
      <c r="AY123" s="7"/>
      <c r="AZ123" s="7"/>
      <c r="BA123" s="7"/>
      <c r="BB123" s="7"/>
      <c r="BE123" s="7"/>
      <c r="BF123" s="7"/>
      <c r="BG123" s="7"/>
      <c r="BH123" s="7"/>
      <c r="BK123" s="7"/>
      <c r="BL123" s="7"/>
      <c r="BM123" s="7"/>
      <c r="BN123" s="7"/>
      <c r="BQ123" s="7"/>
      <c r="BR123" s="7"/>
      <c r="BS123" s="7"/>
      <c r="BT123" s="7"/>
      <c r="BW123" s="7"/>
      <c r="BX123" s="7"/>
      <c r="BY123" s="7"/>
      <c r="BZ123" s="7"/>
    </row>
    <row r="124" spans="3:78" x14ac:dyDescent="0.3">
      <c r="C124" s="7"/>
      <c r="D124" s="7"/>
      <c r="E124" s="7"/>
      <c r="F124" s="7"/>
      <c r="I124" s="7"/>
      <c r="J124" s="7"/>
      <c r="K124" s="7"/>
      <c r="L124" s="7"/>
      <c r="O124" s="7"/>
      <c r="P124" s="7"/>
      <c r="Q124" s="7"/>
      <c r="R124" s="7"/>
      <c r="U124" s="7"/>
      <c r="V124" s="7"/>
      <c r="W124" s="7"/>
      <c r="X124" s="7"/>
      <c r="AA124" s="7"/>
      <c r="AB124" s="7"/>
      <c r="AC124" s="7"/>
      <c r="AD124" s="7"/>
      <c r="AG124" s="7"/>
      <c r="AH124" s="7"/>
      <c r="AI124" s="7"/>
      <c r="AJ124" s="7"/>
      <c r="AM124" s="7"/>
      <c r="AN124" s="7"/>
      <c r="AO124" s="7"/>
      <c r="AP124" s="7"/>
      <c r="AS124" s="7"/>
      <c r="AT124" s="7"/>
      <c r="AU124" s="7"/>
      <c r="AV124" s="7"/>
      <c r="AY124" s="7"/>
      <c r="AZ124" s="7"/>
      <c r="BA124" s="7"/>
      <c r="BB124" s="7"/>
      <c r="BE124" s="7"/>
      <c r="BF124" s="7"/>
      <c r="BG124" s="7"/>
      <c r="BH124" s="7"/>
      <c r="BK124" s="7"/>
      <c r="BL124" s="7"/>
      <c r="BM124" s="7"/>
      <c r="BN124" s="7"/>
      <c r="BQ124" s="7"/>
      <c r="BR124" s="7"/>
      <c r="BS124" s="7"/>
      <c r="BT124" s="7"/>
      <c r="BW124" s="7"/>
      <c r="BX124" s="7"/>
      <c r="BY124" s="7"/>
      <c r="BZ124" s="7"/>
    </row>
    <row r="125" spans="3:78" x14ac:dyDescent="0.3">
      <c r="C125" s="7"/>
      <c r="D125" s="7"/>
      <c r="E125" s="7"/>
      <c r="F125" s="7"/>
      <c r="I125" s="7"/>
      <c r="J125" s="7"/>
      <c r="K125" s="7"/>
      <c r="L125" s="7"/>
      <c r="O125" s="7"/>
      <c r="P125" s="7"/>
      <c r="Q125" s="7"/>
      <c r="R125" s="7"/>
      <c r="U125" s="7"/>
      <c r="V125" s="7"/>
      <c r="W125" s="7"/>
      <c r="X125" s="7"/>
      <c r="AA125" s="7"/>
      <c r="AB125" s="7"/>
      <c r="AC125" s="7"/>
      <c r="AD125" s="7"/>
      <c r="AG125" s="7"/>
      <c r="AH125" s="7"/>
      <c r="AI125" s="7"/>
      <c r="AJ125" s="7"/>
      <c r="AM125" s="7"/>
      <c r="AN125" s="7"/>
      <c r="AO125" s="7"/>
      <c r="AP125" s="7"/>
      <c r="AS125" s="7"/>
      <c r="AT125" s="7"/>
      <c r="AU125" s="7"/>
      <c r="AV125" s="7"/>
      <c r="AY125" s="7"/>
      <c r="AZ125" s="7"/>
      <c r="BA125" s="7"/>
      <c r="BB125" s="7"/>
      <c r="BE125" s="7"/>
      <c r="BF125" s="7"/>
      <c r="BG125" s="7"/>
      <c r="BH125" s="7"/>
      <c r="BK125" s="7"/>
      <c r="BL125" s="7"/>
      <c r="BM125" s="7"/>
      <c r="BN125" s="7"/>
      <c r="BQ125" s="7"/>
      <c r="BR125" s="7"/>
      <c r="BS125" s="7"/>
      <c r="BT125" s="7"/>
      <c r="BW125" s="7"/>
      <c r="BX125" s="7"/>
      <c r="BY125" s="7"/>
      <c r="BZ125" s="7"/>
    </row>
    <row r="126" spans="3:78" x14ac:dyDescent="0.3">
      <c r="C126" s="7"/>
      <c r="D126" s="7"/>
      <c r="E126" s="7"/>
      <c r="F126" s="7"/>
      <c r="I126" s="7"/>
      <c r="J126" s="7"/>
      <c r="K126" s="7"/>
      <c r="L126" s="7"/>
      <c r="O126" s="7"/>
      <c r="P126" s="7"/>
      <c r="Q126" s="7"/>
      <c r="R126" s="7"/>
      <c r="U126" s="7"/>
      <c r="V126" s="7"/>
      <c r="W126" s="7"/>
      <c r="X126" s="7"/>
      <c r="AA126" s="7"/>
      <c r="AB126" s="7"/>
      <c r="AC126" s="7"/>
      <c r="AD126" s="7"/>
      <c r="AG126" s="7"/>
      <c r="AH126" s="7"/>
      <c r="AI126" s="7"/>
      <c r="AJ126" s="7"/>
      <c r="AM126" s="7"/>
      <c r="AN126" s="7"/>
      <c r="AO126" s="7"/>
      <c r="AP126" s="7"/>
      <c r="AS126" s="7"/>
      <c r="AT126" s="7"/>
      <c r="AU126" s="7"/>
      <c r="AV126" s="7"/>
      <c r="AY126" s="7"/>
      <c r="AZ126" s="7"/>
      <c r="BA126" s="7"/>
      <c r="BB126" s="7"/>
      <c r="BE126" s="7"/>
      <c r="BF126" s="7"/>
      <c r="BG126" s="7"/>
      <c r="BH126" s="7"/>
      <c r="BK126" s="7"/>
      <c r="BL126" s="7"/>
      <c r="BM126" s="7"/>
      <c r="BN126" s="7"/>
      <c r="BQ126" s="7"/>
      <c r="BR126" s="7"/>
      <c r="BS126" s="7"/>
      <c r="BT126" s="7"/>
      <c r="BW126" s="7"/>
      <c r="BX126" s="7"/>
      <c r="BY126" s="7"/>
      <c r="BZ126" s="7"/>
    </row>
    <row r="127" spans="3:78" x14ac:dyDescent="0.3">
      <c r="C127" s="7"/>
      <c r="D127" s="7"/>
      <c r="E127" s="7"/>
      <c r="F127" s="7"/>
      <c r="I127" s="7"/>
      <c r="J127" s="7"/>
      <c r="K127" s="7"/>
      <c r="L127" s="7"/>
      <c r="O127" s="7"/>
      <c r="P127" s="7"/>
      <c r="Q127" s="7"/>
      <c r="R127" s="7"/>
      <c r="U127" s="7"/>
      <c r="V127" s="7"/>
      <c r="W127" s="7"/>
      <c r="X127" s="7"/>
      <c r="AA127" s="7"/>
      <c r="AB127" s="7"/>
      <c r="AC127" s="7"/>
      <c r="AD127" s="7"/>
      <c r="AG127" s="7"/>
      <c r="AH127" s="7"/>
      <c r="AI127" s="7"/>
      <c r="AJ127" s="7"/>
      <c r="AM127" s="7"/>
      <c r="AN127" s="7"/>
      <c r="AO127" s="7"/>
      <c r="AP127" s="7"/>
      <c r="AS127" s="7"/>
      <c r="AT127" s="7"/>
      <c r="AU127" s="7"/>
      <c r="AV127" s="7"/>
      <c r="AY127" s="7"/>
      <c r="AZ127" s="7"/>
      <c r="BA127" s="7"/>
      <c r="BB127" s="7"/>
      <c r="BE127" s="7"/>
      <c r="BF127" s="7"/>
      <c r="BG127" s="7"/>
      <c r="BH127" s="7"/>
      <c r="BK127" s="7"/>
      <c r="BL127" s="7"/>
      <c r="BM127" s="7"/>
      <c r="BN127" s="7"/>
      <c r="BQ127" s="7"/>
      <c r="BR127" s="7"/>
      <c r="BS127" s="7"/>
      <c r="BT127" s="7"/>
      <c r="BW127" s="7"/>
      <c r="BX127" s="7"/>
      <c r="BY127" s="7"/>
      <c r="BZ127" s="7"/>
    </row>
    <row r="128" spans="3:78" x14ac:dyDescent="0.3">
      <c r="C128" s="7"/>
      <c r="D128" s="7"/>
      <c r="E128" s="7"/>
      <c r="F128" s="7"/>
      <c r="I128" s="7"/>
      <c r="J128" s="7"/>
      <c r="K128" s="7"/>
      <c r="L128" s="7"/>
      <c r="O128" s="7"/>
      <c r="P128" s="7"/>
      <c r="Q128" s="7"/>
      <c r="R128" s="7"/>
      <c r="U128" s="7"/>
      <c r="V128" s="7"/>
      <c r="W128" s="7"/>
      <c r="X128" s="7"/>
      <c r="AA128" s="7"/>
      <c r="AB128" s="7"/>
      <c r="AC128" s="7"/>
      <c r="AD128" s="7"/>
      <c r="AG128" s="7"/>
      <c r="AH128" s="7"/>
      <c r="AI128" s="7"/>
      <c r="AJ128" s="7"/>
      <c r="AM128" s="7"/>
      <c r="AN128" s="7"/>
      <c r="AO128" s="7"/>
      <c r="AP128" s="7"/>
      <c r="AS128" s="7"/>
      <c r="AT128" s="7"/>
      <c r="AU128" s="7"/>
      <c r="AV128" s="7"/>
      <c r="AY128" s="7"/>
      <c r="AZ128" s="7"/>
      <c r="BA128" s="7"/>
      <c r="BB128" s="7"/>
      <c r="BE128" s="7"/>
      <c r="BF128" s="7"/>
      <c r="BG128" s="7"/>
      <c r="BH128" s="7"/>
      <c r="BK128" s="7"/>
      <c r="BL128" s="7"/>
      <c r="BM128" s="7"/>
      <c r="BN128" s="7"/>
      <c r="BQ128" s="7"/>
      <c r="BR128" s="7"/>
      <c r="BS128" s="7"/>
      <c r="BT128" s="7"/>
      <c r="BW128" s="7"/>
      <c r="BX128" s="7"/>
      <c r="BY128" s="7"/>
      <c r="BZ128" s="7"/>
    </row>
  </sheetData>
  <mergeCells count="108"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BY3:BY4"/>
    <mergeCell ref="A85:A86"/>
    <mergeCell ref="A69:A70"/>
    <mergeCell ref="A17:A18"/>
    <mergeCell ref="A105:A106"/>
    <mergeCell ref="A109:A110"/>
    <mergeCell ref="A101:A102"/>
    <mergeCell ref="A97:A98"/>
    <mergeCell ref="A93:A94"/>
    <mergeCell ref="A89:A90"/>
    <mergeCell ref="A37:A38"/>
    <mergeCell ref="A41:A42"/>
    <mergeCell ref="A61:A62"/>
    <mergeCell ref="A25:A26"/>
    <mergeCell ref="A29:A30"/>
    <mergeCell ref="A33:A34"/>
    <mergeCell ref="A73:A74"/>
    <mergeCell ref="A65:A66"/>
    <mergeCell ref="A77:A78"/>
    <mergeCell ref="AM3:AM4"/>
    <mergeCell ref="AN3:AN4"/>
    <mergeCell ref="A57:A58"/>
    <mergeCell ref="A45:A46"/>
    <mergeCell ref="A49:A50"/>
    <mergeCell ref="A53:A54"/>
    <mergeCell ref="A81:A82"/>
    <mergeCell ref="A13:A14"/>
    <mergeCell ref="A15:A16"/>
    <mergeCell ref="A21:A22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Недоруба Сергей Иванович</cp:lastModifiedBy>
  <dcterms:created xsi:type="dcterms:W3CDTF">2022-11-18T09:53:30Z</dcterms:created>
  <dcterms:modified xsi:type="dcterms:W3CDTF">2025-12-19T07:49:00Z</dcterms:modified>
</cp:coreProperties>
</file>